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0020" windowHeight="5385" tabRatio="810" activeTab="0"/>
  </bookViews>
  <sheets>
    <sheet name="Table 1.1" sheetId="1" r:id="rId1"/>
    <sheet name="Table 1.2" sheetId="2" r:id="rId2"/>
    <sheet name="Table 1.3" sheetId="3" r:id="rId3"/>
    <sheet name="Table  1.4" sheetId="4" r:id="rId4"/>
    <sheet name="Table 1.5" sheetId="5" r:id="rId5"/>
    <sheet name="Table 1.6" sheetId="6" r:id="rId6"/>
    <sheet name="Table 1.7  " sheetId="7" r:id="rId7"/>
    <sheet name="Table 1. 8" sheetId="8" r:id="rId8"/>
  </sheets>
  <externalReferences>
    <externalReference r:id="rId11"/>
    <externalReference r:id="rId12"/>
    <externalReference r:id="rId13"/>
  </externalReferences>
  <definedNames>
    <definedName name="Developing">#REF!</definedName>
    <definedName name="Index_1980">'[1]Graph 6'!$A$1</definedName>
    <definedName name="OLE_LINK4" localSheetId="5">'Table 1.6'!#REF!</definedName>
    <definedName name="printarea">'[2]Sheet1'!#REF!</definedName>
    <definedName name="totalcontships2007">'[3]table8'!#REF!</definedName>
    <definedName name="totalteu2007">'[3]table8'!#REF!</definedName>
  </definedNames>
  <calcPr fullCalcOnLoad="1"/>
</workbook>
</file>

<file path=xl/sharedStrings.xml><?xml version="1.0" encoding="utf-8"?>
<sst xmlns="http://schemas.openxmlformats.org/spreadsheetml/2006/main" count="226" uniqueCount="139">
  <si>
    <t>China</t>
  </si>
  <si>
    <t>WORLD</t>
  </si>
  <si>
    <t>Japan</t>
  </si>
  <si>
    <t>United States</t>
  </si>
  <si>
    <t>France</t>
  </si>
  <si>
    <t>Germany</t>
  </si>
  <si>
    <t>Italy</t>
  </si>
  <si>
    <t>United Kingdom</t>
  </si>
  <si>
    <t xml:space="preserve">  of which:</t>
  </si>
  <si>
    <t xml:space="preserve">   of which:</t>
  </si>
  <si>
    <t>Exports</t>
  </si>
  <si>
    <t>Imports</t>
  </si>
  <si>
    <t>North America</t>
  </si>
  <si>
    <t>Asia</t>
  </si>
  <si>
    <t>Year</t>
  </si>
  <si>
    <t>Crude</t>
  </si>
  <si>
    <t>Products</t>
  </si>
  <si>
    <t>World</t>
  </si>
  <si>
    <t>Total</t>
  </si>
  <si>
    <t>Dry cargo</t>
  </si>
  <si>
    <t>Country group</t>
  </si>
  <si>
    <t>Goods loaded</t>
  </si>
  <si>
    <t>Goods unloaded</t>
  </si>
  <si>
    <t xml:space="preserve">    Africa</t>
  </si>
  <si>
    <t xml:space="preserve">    Asia</t>
  </si>
  <si>
    <t xml:space="preserve">    Oceania</t>
  </si>
  <si>
    <t>Percentage share</t>
  </si>
  <si>
    <t xml:space="preserve">Russian Federation </t>
  </si>
  <si>
    <t>India</t>
  </si>
  <si>
    <t>Brazil</t>
  </si>
  <si>
    <t>South Africa</t>
  </si>
  <si>
    <t>Oil</t>
  </si>
  <si>
    <r>
      <t xml:space="preserve">Source: IMF </t>
    </r>
    <r>
      <rPr>
        <b/>
        <i/>
        <sz val="9"/>
        <color indexed="8"/>
        <rFont val="Arial"/>
        <family val="2"/>
      </rPr>
      <t>World Economic Outlook</t>
    </r>
    <r>
      <rPr>
        <b/>
        <sz val="9"/>
        <color indexed="8"/>
        <rFont val="Arial"/>
        <family val="2"/>
      </rPr>
      <t>, 2008. IMF data used as provisional only as data from TDR not yet available.</t>
    </r>
  </si>
  <si>
    <t>Other dry cargo</t>
  </si>
  <si>
    <t>of which:</t>
  </si>
  <si>
    <t>European Union (27)</t>
  </si>
  <si>
    <t>Millions of tons</t>
  </si>
  <si>
    <t>Developed economies</t>
  </si>
  <si>
    <t>Developing economies</t>
  </si>
  <si>
    <t>Transition economies</t>
  </si>
  <si>
    <t>Africa</t>
  </si>
  <si>
    <t>EU</t>
  </si>
  <si>
    <t>Russian Federation</t>
  </si>
  <si>
    <t>Latin America</t>
  </si>
  <si>
    <t>Other</t>
  </si>
  <si>
    <t>Europe</t>
  </si>
  <si>
    <t>CIS</t>
  </si>
  <si>
    <t xml:space="preserve">India </t>
  </si>
  <si>
    <t xml:space="preserve">Germany </t>
  </si>
  <si>
    <t>Ukraine</t>
  </si>
  <si>
    <t xml:space="preserve">Brazil </t>
  </si>
  <si>
    <t>EU 27</t>
  </si>
  <si>
    <t>Middle East</t>
  </si>
  <si>
    <t>Australia</t>
  </si>
  <si>
    <t>Canada</t>
  </si>
  <si>
    <t>Sweden</t>
  </si>
  <si>
    <t>EU 15</t>
  </si>
  <si>
    <t xml:space="preserve">Canada </t>
  </si>
  <si>
    <t>Indonesia</t>
  </si>
  <si>
    <t xml:space="preserve">Colombia </t>
  </si>
  <si>
    <t xml:space="preserve">Others </t>
  </si>
  <si>
    <t xml:space="preserve">Japan </t>
  </si>
  <si>
    <t>Republic of Korea</t>
  </si>
  <si>
    <t>Argentina</t>
  </si>
  <si>
    <t>Others</t>
  </si>
  <si>
    <t xml:space="preserve">Middle East </t>
  </si>
  <si>
    <t xml:space="preserve"> Total
(all cargoes)</t>
  </si>
  <si>
    <t>Taiwan Province of China</t>
  </si>
  <si>
    <t xml:space="preserve">Region/country </t>
  </si>
  <si>
    <t>Least Developed Countries (LDCs)</t>
  </si>
  <si>
    <t>Turkey</t>
  </si>
  <si>
    <t>Thailand</t>
  </si>
  <si>
    <t>Malaysia</t>
  </si>
  <si>
    <t>Development of international seaborne trade, selected years</t>
  </si>
  <si>
    <t>(millions of tons loaded)</t>
  </si>
  <si>
    <r>
      <t>Main bulks</t>
    </r>
    <r>
      <rPr>
        <b/>
        <vertAlign val="superscript"/>
        <sz val="11"/>
        <rFont val="Times New Roman"/>
        <family val="1"/>
      </rPr>
      <t>a</t>
    </r>
  </si>
  <si>
    <t>Table 1.2</t>
  </si>
  <si>
    <t>Table 1.3</t>
  </si>
  <si>
    <t>Table 1.4</t>
  </si>
  <si>
    <t xml:space="preserve">Europe </t>
  </si>
  <si>
    <t>Western Asia</t>
  </si>
  <si>
    <t xml:space="preserve">Developed countries </t>
  </si>
  <si>
    <t xml:space="preserve">European Union </t>
  </si>
  <si>
    <t>Latin America and the Caribbean</t>
  </si>
  <si>
    <t xml:space="preserve">East Asia </t>
  </si>
  <si>
    <r>
      <t>of which</t>
    </r>
    <r>
      <rPr>
        <sz val="11"/>
        <rFont val="Times New Roman"/>
        <family val="1"/>
      </rPr>
      <t>: China</t>
    </r>
  </si>
  <si>
    <t>South Asia</t>
  </si>
  <si>
    <r>
      <t>of which:</t>
    </r>
    <r>
      <rPr>
        <sz val="11"/>
        <rFont val="Times New Roman"/>
        <family val="1"/>
      </rPr>
      <t xml:space="preserve"> India </t>
    </r>
  </si>
  <si>
    <t>South-East Asia</t>
  </si>
  <si>
    <t>West Asia</t>
  </si>
  <si>
    <t>South America</t>
  </si>
  <si>
    <t xml:space="preserve">Countries/regions </t>
  </si>
  <si>
    <t xml:space="preserve">
</t>
  </si>
  <si>
    <t>1991–2004 Average</t>
  </si>
  <si>
    <r>
      <t>2011</t>
    </r>
    <r>
      <rPr>
        <b/>
        <vertAlign val="superscript"/>
        <sz val="11"/>
        <color indexed="8"/>
        <rFont val="Times New Roman"/>
        <family val="1"/>
      </rPr>
      <t>c</t>
    </r>
  </si>
  <si>
    <r>
      <t>2010</t>
    </r>
    <r>
      <rPr>
        <b/>
        <vertAlign val="superscript"/>
        <sz val="11"/>
        <color indexed="8"/>
        <rFont val="Times New Roman"/>
        <family val="1"/>
      </rPr>
      <t>b</t>
    </r>
  </si>
  <si>
    <t xml:space="preserve">Developing countries </t>
  </si>
  <si>
    <t xml:space="preserve">    America</t>
  </si>
  <si>
    <t xml:space="preserve">World seaborne trade in 2006–2010,  by type of cargo and country group </t>
  </si>
  <si>
    <r>
      <t>2010</t>
    </r>
    <r>
      <rPr>
        <b/>
        <vertAlign val="superscript"/>
        <sz val="11"/>
        <rFont val="Times New Roman"/>
        <family val="1"/>
      </rPr>
      <t>b</t>
    </r>
  </si>
  <si>
    <t>Major steel users</t>
  </si>
  <si>
    <t>Major iron ore exporter s</t>
  </si>
  <si>
    <t>Iron ore importers</t>
  </si>
  <si>
    <t>Major steel producers</t>
  </si>
  <si>
    <t>Major coal exporters</t>
  </si>
  <si>
    <t>Major coal importers</t>
  </si>
  <si>
    <t>Major grain exporters</t>
  </si>
  <si>
    <t>Major grain importers</t>
  </si>
  <si>
    <t xml:space="preserve"> </t>
  </si>
  <si>
    <t>World oil consumption</t>
  </si>
  <si>
    <t xml:space="preserve">World oil production </t>
  </si>
  <si>
    <t>World natural gas production</t>
  </si>
  <si>
    <r>
      <t xml:space="preserve">Oil and natural gas: major consumers and producers, 2010 </t>
    </r>
    <r>
      <rPr>
        <i/>
        <sz val="11"/>
        <rFont val="Times New Roman"/>
        <family val="1"/>
      </rPr>
      <t>(world market share in percentages)</t>
    </r>
  </si>
  <si>
    <t>Table 1.6</t>
  </si>
  <si>
    <t xml:space="preserve">Transpacific </t>
  </si>
  <si>
    <t>Europe Asia</t>
  </si>
  <si>
    <t>Transatlantic</t>
  </si>
  <si>
    <r>
      <t xml:space="preserve">Estimated cargo flows on major East–West container trade routes, 1995- 2009 </t>
    </r>
    <r>
      <rPr>
        <i/>
        <sz val="11"/>
        <rFont val="Times New Roman"/>
        <family val="1"/>
      </rPr>
      <t>(millions of TEU)</t>
    </r>
  </si>
  <si>
    <r>
      <t xml:space="preserve">Estimated cargo flows on major East–West container trade routes, 2009-2010 </t>
    </r>
    <r>
      <rPr>
        <i/>
        <sz val="11"/>
        <rFont val="Times New Roman"/>
        <family val="1"/>
      </rPr>
      <t>(millions of TEU and percentage change)</t>
    </r>
  </si>
  <si>
    <t>World natural gas consumption</t>
  </si>
  <si>
    <t>Transition Economies</t>
  </si>
  <si>
    <t>Table 1.5</t>
  </si>
  <si>
    <t>Asia Pacific</t>
  </si>
  <si>
    <t>Far East - North America</t>
  </si>
  <si>
    <t>Far East - Europe</t>
  </si>
  <si>
    <t>Europe - Far East</t>
  </si>
  <si>
    <t>Europe - North Amerrica</t>
  </si>
  <si>
    <t>North America - Europe</t>
  </si>
  <si>
    <t>North America - Far East</t>
  </si>
  <si>
    <t>Asia - Europe</t>
  </si>
  <si>
    <t>Europe - Asia</t>
  </si>
  <si>
    <t>Europe - North America</t>
  </si>
  <si>
    <t>Table 1.8</t>
  </si>
  <si>
    <t xml:space="preserve">Table 1.7 </t>
  </si>
  <si>
    <t>% change 2009-2010</t>
  </si>
  <si>
    <t>Table 1.1</t>
  </si>
  <si>
    <r>
      <t xml:space="preserve"> World economic growth, 2007–2011</t>
    </r>
    <r>
      <rPr>
        <b/>
        <vertAlign val="superscript"/>
        <sz val="11"/>
        <color indexed="8"/>
        <rFont val="Times New Roman"/>
        <family val="1"/>
      </rPr>
      <t>a</t>
    </r>
    <r>
      <rPr>
        <i/>
        <vertAlign val="superscript"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(Annual percentage change</t>
    </r>
    <r>
      <rPr>
        <sz val="11"/>
        <color indexed="8"/>
        <rFont val="Times New Roman"/>
        <family val="1"/>
      </rPr>
      <t>)</t>
    </r>
  </si>
  <si>
    <r>
      <t>Growth in the volume of merchandise</t>
    </r>
    <r>
      <rPr>
        <b/>
        <vertAlign val="superscript"/>
        <sz val="11"/>
        <rFont val="Times New Roman"/>
        <family val="1"/>
      </rPr>
      <t>a</t>
    </r>
    <r>
      <rPr>
        <b/>
        <sz val="11"/>
        <rFont val="Times New Roman"/>
        <family val="1"/>
      </rPr>
      <t xml:space="preserve"> trade by geographical region, 2008–2010 </t>
    </r>
    <r>
      <rPr>
        <i/>
        <sz val="11"/>
        <rFont val="Times New Roman"/>
        <family val="1"/>
      </rPr>
      <t>(Annual percentage change)</t>
    </r>
  </si>
  <si>
    <r>
      <t xml:space="preserve">Major Dry Bulks: iron ore, coal and steel production and use in 2010 </t>
    </r>
    <r>
      <rPr>
        <i/>
        <sz val="11"/>
        <rFont val="Times New Roman"/>
        <family val="1"/>
      </rPr>
      <t>(world market share in percentages)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</si>
</sst>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SFr.&quot;\ * #,##0.00_ ;_ &quot;SFr.&quot;\ * \-#,##0.00_ ;_ &quot;SFr.&quot;\ * &quot;-&quot;??_ ;_ @_ "/>
    <numFmt numFmtId="165" formatCode="_ * #,##0.00_ ;_ * \-#,##0.00_ ;_ * &quot;-&quot;??_ ;_ @_ "/>
    <numFmt numFmtId="166" formatCode="0.0"/>
    <numFmt numFmtId="167" formatCode="0.0%"/>
    <numFmt numFmtId="168" formatCode="_ * #,##0.0_ ;_ * \-#,##0.0_ ;_ * &quot;-&quot;??_ ;_ @_ "/>
    <numFmt numFmtId="169" formatCode="_ * #,##0_ ;_ * \-#,##0_ ;_ * &quot;-&quot;??_ ;_ @_ "/>
    <numFmt numFmtId="170" formatCode="#,##0.0"/>
    <numFmt numFmtId="171" formatCode="#\ ##0"/>
    <numFmt numFmtId="172" formatCode="0.000%"/>
    <numFmt numFmtId="173" formatCode="#\ ###\ ##0.0"/>
    <numFmt numFmtId="174" formatCode="#\ ###\ ##0"/>
    <numFmt numFmtId="175" formatCode="#\ ##0.0"/>
    <numFmt numFmtId="176" formatCode="_ * #,##0.0000_ ;_ * \-#,##0.0000_ ;_ * &quot;-&quot;??_ ;_ @_ 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8"/>
      <color indexed="4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48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b/>
      <i/>
      <sz val="8"/>
      <name val="Arial"/>
      <family val="2"/>
    </font>
    <font>
      <sz val="10"/>
      <color indexed="8"/>
      <name val="Times New Roman"/>
      <family val="1"/>
    </font>
    <font>
      <i/>
      <sz val="10"/>
      <name val="Arial"/>
      <family val="0"/>
    </font>
    <font>
      <sz val="9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vertAlign val="superscript"/>
      <sz val="11"/>
      <color indexed="8"/>
      <name val="Times New Roman"/>
      <family val="1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/>
      <top style="thick"/>
      <bottom style="double"/>
    </border>
    <border>
      <left/>
      <right/>
      <top/>
      <bottom style="thick"/>
    </border>
    <border>
      <left/>
      <right/>
      <top/>
      <bottom style="double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15" fillId="1" borderId="9" applyNumberFormat="0" applyFont="0" applyBorder="0" applyAlignment="0">
      <protection/>
    </xf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17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/>
    </xf>
    <xf numFmtId="164" fontId="9" fillId="33" borderId="11" xfId="44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171" fontId="7" fillId="33" borderId="0" xfId="42" applyNumberFormat="1" applyFont="1" applyFill="1" applyBorder="1" applyAlignment="1">
      <alignment horizontal="center" vertical="justify"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/>
    </xf>
    <xf numFmtId="171" fontId="7" fillId="33" borderId="0" xfId="0" applyNumberFormat="1" applyFont="1" applyFill="1" applyAlignment="1">
      <alignment horizontal="center" vertical="justify"/>
    </xf>
    <xf numFmtId="171" fontId="7" fillId="33" borderId="0" xfId="0" applyNumberFormat="1" applyFont="1" applyFill="1" applyBorder="1" applyAlignment="1">
      <alignment horizontal="center" vertical="justify"/>
    </xf>
    <xf numFmtId="171" fontId="7" fillId="33" borderId="12" xfId="0" applyNumberFormat="1" applyFont="1" applyFill="1" applyBorder="1" applyAlignment="1">
      <alignment horizontal="center" vertical="justify"/>
    </xf>
    <xf numFmtId="175" fontId="8" fillId="33" borderId="0" xfId="42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5" fillId="33" borderId="0" xfId="59" applyFont="1" applyFill="1" applyBorder="1" applyAlignment="1">
      <alignment horizontal="left" vertical="center" wrapText="1"/>
      <protection/>
    </xf>
    <xf numFmtId="0" fontId="13" fillId="33" borderId="0" xfId="59" applyFont="1" applyFill="1" applyBorder="1" applyAlignment="1">
      <alignment horizontal="left" vertical="center" wrapText="1"/>
      <protection/>
    </xf>
    <xf numFmtId="0" fontId="2" fillId="33" borderId="0" xfId="0" applyFont="1" applyFill="1" applyBorder="1" applyAlignment="1">
      <alignment vertical="center"/>
    </xf>
    <xf numFmtId="0" fontId="9" fillId="33" borderId="11" xfId="59" applyFont="1" applyFill="1" applyBorder="1" applyAlignment="1">
      <alignment horizontal="left" wrapText="1"/>
      <protection/>
    </xf>
    <xf numFmtId="170" fontId="21" fillId="33" borderId="0" xfId="59" applyNumberFormat="1" applyFont="1" applyFill="1" applyBorder="1">
      <alignment/>
      <protection/>
    </xf>
    <xf numFmtId="170" fontId="12" fillId="33" borderId="0" xfId="59" applyNumberFormat="1" applyFont="1" applyFill="1" applyBorder="1">
      <alignment/>
      <protection/>
    </xf>
    <xf numFmtId="0" fontId="4" fillId="33" borderId="0" xfId="0" applyFont="1" applyFill="1" applyAlignment="1">
      <alignment/>
    </xf>
    <xf numFmtId="166" fontId="17" fillId="33" borderId="0" xfId="0" applyNumberFormat="1" applyFont="1" applyFill="1" applyBorder="1" applyAlignment="1">
      <alignment/>
    </xf>
    <xf numFmtId="166" fontId="18" fillId="33" borderId="0" xfId="0" applyNumberFormat="1" applyFont="1" applyFill="1" applyBorder="1" applyAlignment="1">
      <alignment horizontal="center"/>
    </xf>
    <xf numFmtId="166" fontId="7" fillId="33" borderId="0" xfId="0" applyNumberFormat="1" applyFont="1" applyFill="1" applyBorder="1" applyAlignment="1">
      <alignment horizontal="right" indent="1"/>
    </xf>
    <xf numFmtId="166" fontId="18" fillId="33" borderId="0" xfId="0" applyNumberFormat="1" applyFont="1" applyFill="1" applyBorder="1" applyAlignment="1">
      <alignment horizontal="right" indent="1"/>
    </xf>
    <xf numFmtId="9" fontId="0" fillId="33" borderId="0" xfId="63" applyFont="1" applyFill="1" applyBorder="1" applyAlignment="1">
      <alignment/>
    </xf>
    <xf numFmtId="170" fontId="7" fillId="33" borderId="0" xfId="59" applyNumberFormat="1" applyFont="1" applyFill="1" applyBorder="1" applyAlignment="1">
      <alignment horizontal="right" indent="1"/>
      <protection/>
    </xf>
    <xf numFmtId="166" fontId="16" fillId="33" borderId="0" xfId="0" applyNumberFormat="1" applyFont="1" applyFill="1" applyBorder="1" applyAlignment="1">
      <alignment/>
    </xf>
    <xf numFmtId="166" fontId="25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indent="1"/>
    </xf>
    <xf numFmtId="166" fontId="17" fillId="33" borderId="0" xfId="0" applyNumberFormat="1" applyFont="1" applyFill="1" applyBorder="1" applyAlignment="1">
      <alignment horizontal="left" indent="1"/>
    </xf>
    <xf numFmtId="170" fontId="7" fillId="33" borderId="0" xfId="59" applyNumberFormat="1" applyFont="1" applyFill="1" applyAlignment="1">
      <alignment horizontal="center"/>
      <protection/>
    </xf>
    <xf numFmtId="170" fontId="6" fillId="33" borderId="0" xfId="59" applyNumberFormat="1" applyFont="1" applyFill="1" applyBorder="1">
      <alignment/>
      <protection/>
    </xf>
    <xf numFmtId="166" fontId="16" fillId="33" borderId="0" xfId="0" applyNumberFormat="1" applyFont="1" applyFill="1" applyBorder="1" applyAlignment="1">
      <alignment horizontal="left" indent="2"/>
    </xf>
    <xf numFmtId="166" fontId="17" fillId="33" borderId="0" xfId="0" applyNumberFormat="1" applyFont="1" applyFill="1" applyBorder="1" applyAlignment="1">
      <alignment horizontal="left" indent="2"/>
    </xf>
    <xf numFmtId="166" fontId="26" fillId="33" borderId="0" xfId="59" applyNumberFormat="1" applyFont="1" applyFill="1" applyBorder="1">
      <alignment/>
      <protection/>
    </xf>
    <xf numFmtId="0" fontId="9" fillId="33" borderId="0" xfId="0" applyFont="1" applyFill="1" applyBorder="1" applyAlignment="1">
      <alignment horizontal="left" indent="1"/>
    </xf>
    <xf numFmtId="166" fontId="7" fillId="33" borderId="0" xfId="0" applyNumberFormat="1" applyFont="1" applyFill="1" applyBorder="1" applyAlignment="1">
      <alignment horizontal="center"/>
    </xf>
    <xf numFmtId="166" fontId="12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9" fillId="33" borderId="11" xfId="0" applyFont="1" applyFill="1" applyBorder="1" applyAlignment="1">
      <alignment horizontal="left" indent="1"/>
    </xf>
    <xf numFmtId="166" fontId="7" fillId="33" borderId="11" xfId="0" applyNumberFormat="1" applyFont="1" applyFill="1" applyBorder="1" applyAlignment="1">
      <alignment horizontal="center"/>
    </xf>
    <xf numFmtId="170" fontId="7" fillId="33" borderId="11" xfId="59" applyNumberFormat="1" applyFont="1" applyFill="1" applyBorder="1" applyAlignment="1">
      <alignment horizontal="right" indent="1"/>
      <protection/>
    </xf>
    <xf numFmtId="166" fontId="6" fillId="33" borderId="0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right" vertical="center" wrapText="1"/>
    </xf>
    <xf numFmtId="0" fontId="3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166" fontId="7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59" applyFont="1" applyFill="1">
      <alignment/>
      <protection/>
    </xf>
    <xf numFmtId="0" fontId="3" fillId="33" borderId="0" xfId="60" applyFont="1" applyFill="1">
      <alignment/>
      <protection/>
    </xf>
    <xf numFmtId="0" fontId="0" fillId="33" borderId="0" xfId="0" applyFill="1" applyAlignment="1">
      <alignment horizontal="right"/>
    </xf>
    <xf numFmtId="0" fontId="0" fillId="33" borderId="0" xfId="0" applyFill="1" applyAlignment="1">
      <alignment/>
    </xf>
    <xf numFmtId="166" fontId="7" fillId="33" borderId="0" xfId="0" applyNumberFormat="1" applyFont="1" applyFill="1" applyBorder="1" applyAlignment="1">
      <alignment/>
    </xf>
    <xf numFmtId="166" fontId="9" fillId="33" borderId="0" xfId="0" applyNumberFormat="1" applyFont="1" applyFill="1" applyBorder="1" applyAlignment="1">
      <alignment horizontal="center"/>
    </xf>
    <xf numFmtId="166" fontId="11" fillId="33" borderId="0" xfId="0" applyNumberFormat="1" applyFont="1" applyFill="1" applyBorder="1" applyAlignment="1">
      <alignment horizontal="center"/>
    </xf>
    <xf numFmtId="166" fontId="33" fillId="33" borderId="0" xfId="0" applyNumberFormat="1" applyFont="1" applyFill="1" applyAlignment="1">
      <alignment/>
    </xf>
    <xf numFmtId="166" fontId="7" fillId="33" borderId="12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0" fillId="33" borderId="0" xfId="0" applyFill="1" applyAlignment="1">
      <alignment vertical="center"/>
    </xf>
    <xf numFmtId="171" fontId="0" fillId="33" borderId="0" xfId="0" applyNumberFormat="1" applyFill="1" applyAlignment="1">
      <alignment/>
    </xf>
    <xf numFmtId="171" fontId="0" fillId="33" borderId="0" xfId="0" applyNumberFormat="1" applyFill="1" applyBorder="1" applyAlignment="1">
      <alignment/>
    </xf>
    <xf numFmtId="167" fontId="0" fillId="33" borderId="0" xfId="63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175" fontId="0" fillId="33" borderId="0" xfId="0" applyNumberFormat="1" applyFill="1" applyAlignment="1">
      <alignment/>
    </xf>
    <xf numFmtId="0" fontId="8" fillId="33" borderId="0" xfId="0" applyFont="1" applyFill="1" applyBorder="1" applyAlignment="1">
      <alignment/>
    </xf>
    <xf numFmtId="171" fontId="8" fillId="33" borderId="0" xfId="0" applyNumberFormat="1" applyFont="1" applyFill="1" applyBorder="1" applyAlignment="1">
      <alignment/>
    </xf>
    <xf numFmtId="0" fontId="20" fillId="33" borderId="0" xfId="0" applyFont="1" applyFill="1" applyAlignment="1">
      <alignment horizontal="left"/>
    </xf>
    <xf numFmtId="167" fontId="19" fillId="33" borderId="0" xfId="63" applyNumberFormat="1" applyFont="1" applyFill="1" applyAlignment="1">
      <alignment/>
    </xf>
    <xf numFmtId="3" fontId="0" fillId="33" borderId="0" xfId="0" applyNumberFormat="1" applyFill="1" applyAlignment="1">
      <alignment/>
    </xf>
    <xf numFmtId="167" fontId="0" fillId="33" borderId="0" xfId="63" applyNumberFormat="1" applyFont="1" applyFill="1" applyAlignment="1">
      <alignment/>
    </xf>
    <xf numFmtId="9" fontId="0" fillId="33" borderId="0" xfId="63" applyFont="1" applyFill="1" applyAlignment="1">
      <alignment/>
    </xf>
    <xf numFmtId="0" fontId="29" fillId="33" borderId="0" xfId="0" applyFont="1" applyFill="1" applyAlignment="1">
      <alignment wrapText="1"/>
    </xf>
    <xf numFmtId="0" fontId="29" fillId="33" borderId="0" xfId="0" applyFont="1" applyFill="1" applyAlignment="1">
      <alignment/>
    </xf>
    <xf numFmtId="168" fontId="27" fillId="33" borderId="0" xfId="42" applyNumberFormat="1" applyFont="1" applyFill="1" applyBorder="1" applyAlignment="1">
      <alignment horizontal="center" wrapText="1"/>
    </xf>
    <xf numFmtId="173" fontId="27" fillId="33" borderId="0" xfId="42" applyNumberFormat="1" applyFont="1" applyFill="1" applyBorder="1" applyAlignment="1">
      <alignment horizontal="right" wrapText="1"/>
    </xf>
    <xf numFmtId="168" fontId="27" fillId="33" borderId="0" xfId="42" applyNumberFormat="1" applyFont="1" applyFill="1" applyBorder="1" applyAlignment="1">
      <alignment horizontal="left" vertical="top" wrapText="1"/>
    </xf>
    <xf numFmtId="0" fontId="27" fillId="33" borderId="0" xfId="42" applyNumberFormat="1" applyFont="1" applyFill="1" applyBorder="1" applyAlignment="1">
      <alignment vertical="top" wrapText="1"/>
    </xf>
    <xf numFmtId="173" fontId="27" fillId="33" borderId="11" xfId="42" applyNumberFormat="1" applyFont="1" applyFill="1" applyBorder="1" applyAlignment="1">
      <alignment horizontal="center" wrapText="1"/>
    </xf>
    <xf numFmtId="168" fontId="27" fillId="33" borderId="11" xfId="42" applyNumberFormat="1" applyFont="1" applyFill="1" applyBorder="1" applyAlignment="1">
      <alignment horizontal="left" vertical="top" wrapText="1"/>
    </xf>
    <xf numFmtId="0" fontId="27" fillId="33" borderId="11" xfId="42" applyNumberFormat="1" applyFont="1" applyFill="1" applyBorder="1" applyAlignment="1">
      <alignment vertical="top" wrapText="1"/>
    </xf>
    <xf numFmtId="168" fontId="27" fillId="33" borderId="14" xfId="42" applyNumberFormat="1" applyFont="1" applyFill="1" applyBorder="1" applyAlignment="1">
      <alignment horizontal="left" vertical="center"/>
    </xf>
    <xf numFmtId="0" fontId="8" fillId="33" borderId="14" xfId="42" applyNumberFormat="1" applyFont="1" applyFill="1" applyBorder="1" applyAlignment="1">
      <alignment horizontal="center" vertical="center"/>
    </xf>
    <xf numFmtId="173" fontId="27" fillId="33" borderId="14" xfId="42" applyNumberFormat="1" applyFont="1" applyFill="1" applyBorder="1" applyAlignment="1">
      <alignment horizontal="center" wrapText="1"/>
    </xf>
    <xf numFmtId="168" fontId="27" fillId="33" borderId="0" xfId="42" applyNumberFormat="1" applyFont="1" applyFill="1" applyBorder="1" applyAlignment="1">
      <alignment horizontal="left" wrapText="1"/>
    </xf>
    <xf numFmtId="0" fontId="8" fillId="33" borderId="0" xfId="42" applyNumberFormat="1" applyFont="1" applyFill="1" applyBorder="1" applyAlignment="1">
      <alignment horizontal="left" wrapText="1"/>
    </xf>
    <xf numFmtId="173" fontId="8" fillId="33" borderId="0" xfId="42" applyNumberFormat="1" applyFont="1" applyFill="1" applyBorder="1" applyAlignment="1">
      <alignment horizontal="right" wrapText="1"/>
    </xf>
    <xf numFmtId="173" fontId="29" fillId="33" borderId="0" xfId="0" applyNumberFormat="1" applyFont="1" applyFill="1" applyAlignment="1">
      <alignment/>
    </xf>
    <xf numFmtId="168" fontId="8" fillId="33" borderId="0" xfId="42" applyNumberFormat="1" applyFont="1" applyFill="1" applyBorder="1" applyAlignment="1">
      <alignment horizontal="right" wrapText="1"/>
    </xf>
    <xf numFmtId="167" fontId="29" fillId="33" borderId="0" xfId="63" applyNumberFormat="1" applyFont="1" applyFill="1" applyAlignment="1">
      <alignment/>
    </xf>
    <xf numFmtId="173" fontId="31" fillId="33" borderId="0" xfId="0" applyNumberFormat="1" applyFont="1" applyFill="1" applyAlignment="1">
      <alignment horizontal="right" wrapText="1"/>
    </xf>
    <xf numFmtId="173" fontId="8" fillId="33" borderId="0" xfId="42" applyNumberFormat="1" applyFont="1" applyFill="1" applyAlignment="1">
      <alignment horizontal="right" wrapText="1"/>
    </xf>
    <xf numFmtId="173" fontId="8" fillId="33" borderId="0" xfId="42" applyNumberFormat="1" applyFont="1" applyFill="1" applyAlignment="1">
      <alignment horizontal="right"/>
    </xf>
    <xf numFmtId="168" fontId="27" fillId="33" borderId="11" xfId="42" applyNumberFormat="1" applyFont="1" applyFill="1" applyBorder="1" applyAlignment="1">
      <alignment horizontal="left" wrapText="1"/>
    </xf>
    <xf numFmtId="0" fontId="8" fillId="33" borderId="11" xfId="42" applyNumberFormat="1" applyFont="1" applyFill="1" applyBorder="1" applyAlignment="1">
      <alignment horizontal="left" wrapText="1"/>
    </xf>
    <xf numFmtId="173" fontId="8" fillId="33" borderId="11" xfId="42" applyNumberFormat="1" applyFont="1" applyFill="1" applyBorder="1" applyAlignment="1">
      <alignment horizontal="right" wrapText="1"/>
    </xf>
    <xf numFmtId="173" fontId="8" fillId="33" borderId="15" xfId="42" applyNumberFormat="1" applyFont="1" applyFill="1" applyBorder="1" applyAlignment="1">
      <alignment wrapText="1"/>
    </xf>
    <xf numFmtId="168" fontId="28" fillId="33" borderId="0" xfId="42" applyNumberFormat="1" applyFont="1" applyFill="1" applyBorder="1" applyAlignment="1">
      <alignment horizontal="left" wrapText="1"/>
    </xf>
    <xf numFmtId="173" fontId="31" fillId="33" borderId="0" xfId="0" applyNumberFormat="1" applyFont="1" applyFill="1" applyAlignment="1">
      <alignment horizontal="right"/>
    </xf>
    <xf numFmtId="168" fontId="8" fillId="33" borderId="11" xfId="42" applyNumberFormat="1" applyFont="1" applyFill="1" applyBorder="1" applyAlignment="1">
      <alignment horizontal="right" wrapText="1"/>
    </xf>
    <xf numFmtId="168" fontId="27" fillId="33" borderId="0" xfId="42" applyNumberFormat="1" applyFont="1" applyFill="1" applyBorder="1" applyAlignment="1">
      <alignment horizontal="left"/>
    </xf>
    <xf numFmtId="0" fontId="8" fillId="33" borderId="0" xfId="42" applyNumberFormat="1" applyFont="1" applyFill="1" applyAlignment="1">
      <alignment/>
    </xf>
    <xf numFmtId="173" fontId="8" fillId="33" borderId="0" xfId="42" applyNumberFormat="1" applyFont="1" applyFill="1" applyAlignment="1">
      <alignment horizontal="right" indent="1"/>
    </xf>
    <xf numFmtId="9" fontId="7" fillId="33" borderId="0" xfId="63" applyFont="1" applyFill="1" applyAlignment="1">
      <alignment/>
    </xf>
    <xf numFmtId="0" fontId="9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169" fontId="7" fillId="33" borderId="0" xfId="42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169" fontId="0" fillId="33" borderId="0" xfId="42" applyNumberFormat="1" applyFont="1" applyFill="1" applyAlignment="1">
      <alignment horizontal="center"/>
    </xf>
    <xf numFmtId="169" fontId="0" fillId="33" borderId="0" xfId="0" applyNumberFormat="1" applyFill="1" applyAlignment="1">
      <alignment/>
    </xf>
    <xf numFmtId="169" fontId="7" fillId="33" borderId="0" xfId="0" applyNumberFormat="1" applyFont="1" applyFill="1" applyAlignment="1">
      <alignment horizontal="center"/>
    </xf>
    <xf numFmtId="169" fontId="7" fillId="33" borderId="0" xfId="42" applyNumberFormat="1" applyFont="1" applyFill="1" applyAlignment="1">
      <alignment horizontal="left" indent="1"/>
    </xf>
    <xf numFmtId="169" fontId="0" fillId="33" borderId="0" xfId="63" applyNumberFormat="1" applyFont="1" applyFill="1" applyAlignment="1">
      <alignment horizontal="center"/>
    </xf>
    <xf numFmtId="169" fontId="7" fillId="33" borderId="0" xfId="63" applyNumberFormat="1" applyFont="1" applyFill="1" applyAlignment="1">
      <alignment horizontal="center"/>
    </xf>
    <xf numFmtId="9" fontId="0" fillId="33" borderId="0" xfId="63" applyNumberFormat="1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169" fontId="7" fillId="33" borderId="0" xfId="42" applyNumberFormat="1" applyFont="1" applyFill="1" applyAlignment="1">
      <alignment/>
    </xf>
    <xf numFmtId="0" fontId="7" fillId="33" borderId="12" xfId="0" applyFont="1" applyFill="1" applyBorder="1" applyAlignment="1">
      <alignment horizontal="center"/>
    </xf>
    <xf numFmtId="169" fontId="7" fillId="33" borderId="12" xfId="42" applyNumberFormat="1" applyFont="1" applyFill="1" applyBorder="1" applyAlignment="1">
      <alignment horizontal="center"/>
    </xf>
    <xf numFmtId="169" fontId="0" fillId="33" borderId="12" xfId="42" applyNumberFormat="1" applyFont="1" applyFill="1" applyBorder="1" applyAlignment="1">
      <alignment/>
    </xf>
    <xf numFmtId="169" fontId="7" fillId="33" borderId="0" xfId="42" applyNumberFormat="1" applyFont="1" applyFill="1" applyBorder="1" applyAlignment="1">
      <alignment horizontal="center"/>
    </xf>
    <xf numFmtId="168" fontId="7" fillId="33" borderId="0" xfId="42" applyNumberFormat="1" applyFont="1" applyFill="1" applyAlignment="1">
      <alignment/>
    </xf>
    <xf numFmtId="168" fontId="0" fillId="33" borderId="0" xfId="42" applyNumberFormat="1" applyFont="1" applyFill="1" applyBorder="1" applyAlignment="1">
      <alignment/>
    </xf>
    <xf numFmtId="9" fontId="0" fillId="33" borderId="0" xfId="0" applyNumberFormat="1" applyFill="1" applyBorder="1" applyAlignment="1">
      <alignment/>
    </xf>
    <xf numFmtId="9" fontId="7" fillId="33" borderId="0" xfId="63" applyFont="1" applyFill="1" applyAlignment="1">
      <alignment/>
    </xf>
    <xf numFmtId="9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0" fontId="4" fillId="33" borderId="18" xfId="0" applyFont="1" applyFill="1" applyBorder="1" applyAlignment="1">
      <alignment horizontal="center"/>
    </xf>
    <xf numFmtId="172" fontId="0" fillId="33" borderId="0" xfId="63" applyNumberFormat="1" applyFont="1" applyFill="1" applyAlignment="1">
      <alignment/>
    </xf>
    <xf numFmtId="169" fontId="0" fillId="33" borderId="0" xfId="42" applyNumberFormat="1" applyFont="1" applyFill="1" applyAlignment="1">
      <alignment horizontal="center"/>
    </xf>
    <xf numFmtId="176" fontId="0" fillId="33" borderId="0" xfId="42" applyNumberFormat="1" applyFont="1" applyFill="1" applyAlignment="1">
      <alignment/>
    </xf>
    <xf numFmtId="166" fontId="0" fillId="33" borderId="0" xfId="0" applyNumberFormat="1" applyFill="1" applyAlignment="1">
      <alignment horizontal="center"/>
    </xf>
    <xf numFmtId="9" fontId="0" fillId="33" borderId="0" xfId="63" applyFont="1" applyFill="1" applyAlignment="1">
      <alignment horizontal="center"/>
    </xf>
    <xf numFmtId="167" fontId="0" fillId="33" borderId="0" xfId="0" applyNumberFormat="1" applyFill="1" applyAlignment="1">
      <alignment/>
    </xf>
    <xf numFmtId="169" fontId="0" fillId="33" borderId="0" xfId="42" applyNumberFormat="1" applyFont="1" applyFill="1" applyAlignment="1">
      <alignment horizontal="center"/>
    </xf>
    <xf numFmtId="9" fontId="7" fillId="33" borderId="0" xfId="63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9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center"/>
    </xf>
    <xf numFmtId="10" fontId="0" fillId="33" borderId="0" xfId="0" applyNumberFormat="1" applyFill="1" applyAlignment="1">
      <alignment/>
    </xf>
    <xf numFmtId="9" fontId="7" fillId="33" borderId="0" xfId="63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19" xfId="0" applyFont="1" applyFill="1" applyBorder="1" applyAlignment="1">
      <alignment horizontal="center"/>
    </xf>
    <xf numFmtId="169" fontId="0" fillId="33" borderId="19" xfId="42" applyNumberFormat="1" applyFont="1" applyFill="1" applyBorder="1" applyAlignment="1">
      <alignment horizontal="center"/>
    </xf>
    <xf numFmtId="9" fontId="0" fillId="33" borderId="0" xfId="0" applyNumberFormat="1" applyFill="1" applyAlignment="1">
      <alignment horizontal="center"/>
    </xf>
    <xf numFmtId="169" fontId="7" fillId="33" borderId="0" xfId="42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" fontId="7" fillId="33" borderId="0" xfId="0" applyNumberFormat="1" applyFont="1" applyFill="1" applyAlignment="1">
      <alignment/>
    </xf>
    <xf numFmtId="174" fontId="7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/>
    </xf>
    <xf numFmtId="167" fontId="7" fillId="33" borderId="0" xfId="63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0" xfId="0" applyFont="1" applyFill="1" applyAlignment="1">
      <alignment horizontal="center" vertical="center" wrapText="1" readingOrder="1"/>
    </xf>
    <xf numFmtId="0" fontId="7" fillId="33" borderId="0" xfId="0" applyFont="1" applyFill="1" applyAlignment="1">
      <alignment horizontal="left" vertical="justify" wrapText="1" readingOrder="1"/>
    </xf>
    <xf numFmtId="0" fontId="7" fillId="33" borderId="0" xfId="0" applyFont="1" applyFill="1" applyAlignment="1">
      <alignment horizontal="left" vertical="center" wrapText="1" readingOrder="1"/>
    </xf>
    <xf numFmtId="174" fontId="7" fillId="33" borderId="0" xfId="42" applyNumberFormat="1" applyFont="1" applyFill="1" applyAlignment="1">
      <alignment/>
    </xf>
    <xf numFmtId="174" fontId="7" fillId="33" borderId="0" xfId="42" applyNumberFormat="1" applyFont="1" applyFill="1" applyAlignment="1">
      <alignment horizontal="center"/>
    </xf>
    <xf numFmtId="174" fontId="7" fillId="33" borderId="0" xfId="42" applyNumberFormat="1" applyFont="1" applyFill="1" applyAlignment="1">
      <alignment/>
    </xf>
    <xf numFmtId="174" fontId="7" fillId="33" borderId="0" xfId="0" applyNumberFormat="1" applyFont="1" applyFill="1" applyBorder="1" applyAlignment="1">
      <alignment/>
    </xf>
    <xf numFmtId="169" fontId="7" fillId="33" borderId="0" xfId="0" applyNumberFormat="1" applyFont="1" applyFill="1" applyBorder="1" applyAlignment="1">
      <alignment/>
    </xf>
    <xf numFmtId="174" fontId="7" fillId="33" borderId="0" xfId="63" applyNumberFormat="1" applyFont="1" applyFill="1" applyAlignment="1">
      <alignment/>
    </xf>
    <xf numFmtId="174" fontId="7" fillId="33" borderId="0" xfId="42" applyNumberFormat="1" applyFont="1" applyFill="1" applyBorder="1" applyAlignment="1">
      <alignment/>
    </xf>
    <xf numFmtId="174" fontId="7" fillId="33" borderId="0" xfId="42" applyNumberFormat="1" applyFont="1" applyFill="1" applyBorder="1" applyAlignment="1">
      <alignment horizontal="center"/>
    </xf>
    <xf numFmtId="174" fontId="7" fillId="33" borderId="0" xfId="42" applyNumberFormat="1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174" fontId="7" fillId="33" borderId="20" xfId="42" applyNumberFormat="1" applyFont="1" applyFill="1" applyBorder="1" applyAlignment="1">
      <alignment/>
    </xf>
    <xf numFmtId="174" fontId="7" fillId="33" borderId="20" xfId="42" applyNumberFormat="1" applyFont="1" applyFill="1" applyBorder="1" applyAlignment="1">
      <alignment horizontal="center"/>
    </xf>
    <xf numFmtId="174" fontId="7" fillId="33" borderId="20" xfId="0" applyNumberFormat="1" applyFont="1" applyFill="1" applyBorder="1" applyAlignment="1">
      <alignment/>
    </xf>
    <xf numFmtId="174" fontId="7" fillId="33" borderId="20" xfId="42" applyNumberFormat="1" applyFont="1" applyFill="1" applyBorder="1" applyAlignment="1">
      <alignment/>
    </xf>
    <xf numFmtId="169" fontId="7" fillId="33" borderId="0" xfId="0" applyNumberFormat="1" applyFont="1" applyFill="1" applyAlignment="1">
      <alignment/>
    </xf>
    <xf numFmtId="168" fontId="7" fillId="33" borderId="0" xfId="0" applyNumberFormat="1" applyFont="1" applyFill="1" applyAlignment="1">
      <alignment/>
    </xf>
    <xf numFmtId="10" fontId="7" fillId="33" borderId="0" xfId="63" applyNumberFormat="1" applyFont="1" applyFill="1" applyAlignment="1">
      <alignment/>
    </xf>
    <xf numFmtId="0" fontId="27" fillId="33" borderId="0" xfId="0" applyFont="1" applyFill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167" fontId="9" fillId="33" borderId="0" xfId="63" applyNumberFormat="1" applyFont="1" applyFill="1" applyBorder="1" applyAlignment="1">
      <alignment/>
    </xf>
    <xf numFmtId="0" fontId="11" fillId="33" borderId="0" xfId="0" applyFont="1" applyFill="1" applyAlignment="1">
      <alignment horizontal="justify"/>
    </xf>
    <xf numFmtId="9" fontId="7" fillId="33" borderId="0" xfId="63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68" fontId="7" fillId="33" borderId="0" xfId="42" applyNumberFormat="1" applyFont="1" applyFill="1" applyAlignment="1">
      <alignment/>
    </xf>
    <xf numFmtId="169" fontId="7" fillId="33" borderId="0" xfId="42" applyNumberFormat="1" applyFont="1" applyFill="1" applyBorder="1" applyAlignment="1">
      <alignment/>
    </xf>
    <xf numFmtId="168" fontId="7" fillId="33" borderId="0" xfId="42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169" fontId="7" fillId="33" borderId="14" xfId="42" applyNumberFormat="1" applyFont="1" applyFill="1" applyBorder="1" applyAlignment="1">
      <alignment/>
    </xf>
    <xf numFmtId="169" fontId="7" fillId="33" borderId="0" xfId="42" applyNumberFormat="1" applyFont="1" applyFill="1" applyAlignment="1">
      <alignment horizontal="right" vertical="center" wrapText="1" readingOrder="1"/>
    </xf>
    <xf numFmtId="169" fontId="7" fillId="33" borderId="0" xfId="42" applyNumberFormat="1" applyFont="1" applyFill="1" applyAlignment="1">
      <alignment horizontal="right" vertical="justify" wrapText="1" readingOrder="1"/>
    </xf>
    <xf numFmtId="169" fontId="7" fillId="33" borderId="0" xfId="42" applyNumberFormat="1" applyFont="1" applyFill="1" applyAlignment="1">
      <alignment horizontal="right"/>
    </xf>
    <xf numFmtId="0" fontId="7" fillId="33" borderId="0" xfId="42" applyNumberFormat="1" applyFont="1" applyFill="1" applyAlignment="1">
      <alignment horizontal="center"/>
    </xf>
    <xf numFmtId="168" fontId="7" fillId="33" borderId="0" xfId="42" applyNumberFormat="1" applyFont="1" applyFill="1" applyAlignment="1">
      <alignment horizontal="left" vertical="center"/>
    </xf>
    <xf numFmtId="168" fontId="7" fillId="33" borderId="0" xfId="42" applyNumberFormat="1" applyFont="1" applyFill="1" applyAlignment="1">
      <alignment horizontal="left" vertical="center" wrapText="1"/>
    </xf>
    <xf numFmtId="168" fontId="7" fillId="33" borderId="0" xfId="42" applyNumberFormat="1" applyFont="1" applyFill="1" applyAlignment="1">
      <alignment horizontal="left" vertical="justify" wrapText="1"/>
    </xf>
    <xf numFmtId="168" fontId="7" fillId="33" borderId="0" xfId="42" applyNumberFormat="1" applyFont="1" applyFill="1" applyAlignment="1">
      <alignment horizontal="left" wrapText="1"/>
    </xf>
    <xf numFmtId="1" fontId="7" fillId="33" borderId="0" xfId="42" applyNumberFormat="1" applyFont="1" applyFill="1" applyAlignment="1">
      <alignment horizontal="center"/>
    </xf>
    <xf numFmtId="168" fontId="7" fillId="33" borderId="0" xfId="42" applyNumberFormat="1" applyFont="1" applyFill="1" applyAlignment="1">
      <alignment horizontal="left"/>
    </xf>
    <xf numFmtId="169" fontId="27" fillId="33" borderId="16" xfId="42" applyNumberFormat="1" applyFont="1" applyFill="1" applyBorder="1" applyAlignment="1">
      <alignment horizontal="center" vertical="center" wrapText="1"/>
    </xf>
    <xf numFmtId="9" fontId="9" fillId="33" borderId="16" xfId="63" applyFont="1" applyFill="1" applyBorder="1" applyAlignment="1">
      <alignment horizontal="center"/>
    </xf>
    <xf numFmtId="9" fontId="9" fillId="33" borderId="16" xfId="63" applyFont="1" applyFill="1" applyBorder="1" applyAlignment="1">
      <alignment horizontal="right"/>
    </xf>
    <xf numFmtId="169" fontId="0" fillId="33" borderId="0" xfId="0" applyNumberFormat="1" applyFill="1" applyAlignment="1">
      <alignment horizontal="center"/>
    </xf>
    <xf numFmtId="9" fontId="0" fillId="33" borderId="0" xfId="63" applyFont="1" applyFill="1" applyAlignment="1">
      <alignment/>
    </xf>
    <xf numFmtId="167" fontId="0" fillId="33" borderId="0" xfId="63" applyNumberFormat="1" applyFont="1" applyFill="1" applyAlignment="1">
      <alignment/>
    </xf>
    <xf numFmtId="168" fontId="0" fillId="33" borderId="0" xfId="0" applyNumberFormat="1" applyFill="1" applyAlignment="1">
      <alignment/>
    </xf>
    <xf numFmtId="168" fontId="0" fillId="33" borderId="0" xfId="0" applyNumberFormat="1" applyFill="1" applyAlignment="1">
      <alignment horizontal="center"/>
    </xf>
    <xf numFmtId="168" fontId="0" fillId="33" borderId="0" xfId="63" applyNumberFormat="1" applyFont="1" applyFill="1" applyAlignment="1">
      <alignment/>
    </xf>
    <xf numFmtId="167" fontId="4" fillId="33" borderId="0" xfId="63" applyNumberFormat="1" applyFont="1" applyFill="1" applyAlignment="1">
      <alignment/>
    </xf>
    <xf numFmtId="9" fontId="4" fillId="33" borderId="0" xfId="63" applyFont="1" applyFill="1" applyAlignment="1">
      <alignment horizontal="center"/>
    </xf>
    <xf numFmtId="0" fontId="17" fillId="33" borderId="0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9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11" xfId="0" applyFont="1" applyFill="1" applyBorder="1" applyAlignment="1">
      <alignment horizontal="center"/>
    </xf>
    <xf numFmtId="166" fontId="7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top"/>
    </xf>
    <xf numFmtId="0" fontId="0" fillId="33" borderId="12" xfId="0" applyFill="1" applyBorder="1" applyAlignment="1">
      <alignment vertical="top"/>
    </xf>
    <xf numFmtId="166" fontId="11" fillId="33" borderId="0" xfId="0" applyNumberFormat="1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8" fillId="33" borderId="0" xfId="0" applyFont="1" applyFill="1" applyAlignment="1">
      <alignment vertical="top"/>
    </xf>
    <xf numFmtId="166" fontId="9" fillId="33" borderId="12" xfId="0" applyNumberFormat="1" applyFont="1" applyFill="1" applyBorder="1" applyAlignment="1">
      <alignment horizontal="center"/>
    </xf>
    <xf numFmtId="166" fontId="9" fillId="33" borderId="0" xfId="0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34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34" fillId="33" borderId="0" xfId="42" applyNumberFormat="1" applyFont="1" applyFill="1" applyBorder="1" applyAlignment="1">
      <alignment vertical="top" wrapText="1"/>
    </xf>
    <xf numFmtId="0" fontId="0" fillId="33" borderId="0" xfId="0" applyNumberFormat="1" applyFont="1" applyFill="1" applyAlignment="1">
      <alignment vertical="top" wrapText="1"/>
    </xf>
    <xf numFmtId="173" fontId="27" fillId="33" borderId="15" xfId="42" applyNumberFormat="1" applyFont="1" applyFill="1" applyBorder="1" applyAlignment="1">
      <alignment horizontal="center" wrapText="1"/>
    </xf>
    <xf numFmtId="168" fontId="9" fillId="33" borderId="0" xfId="42" applyNumberFormat="1" applyFont="1" applyFill="1" applyBorder="1" applyAlignment="1">
      <alignment horizontal="center" wrapText="1"/>
    </xf>
    <xf numFmtId="0" fontId="37" fillId="33" borderId="0" xfId="0" applyFont="1" applyFill="1" applyAlignment="1">
      <alignment wrapText="1"/>
    </xf>
    <xf numFmtId="173" fontId="27" fillId="33" borderId="14" xfId="42" applyNumberFormat="1" applyFont="1" applyFill="1" applyBorder="1" applyAlignment="1">
      <alignment horizontal="center" wrapText="1"/>
    </xf>
    <xf numFmtId="173" fontId="27" fillId="33" borderId="11" xfId="42" applyNumberFormat="1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37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vertical="top" wrapText="1"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169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167" fontId="9" fillId="33" borderId="0" xfId="63" applyNumberFormat="1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69" fontId="0" fillId="33" borderId="0" xfId="0" applyNumberFormat="1" applyFill="1" applyAlignment="1">
      <alignment horizontal="center"/>
    </xf>
    <xf numFmtId="169" fontId="9" fillId="33" borderId="14" xfId="42" applyNumberFormat="1" applyFont="1" applyFill="1" applyBorder="1" applyAlignment="1">
      <alignment horizontal="center"/>
    </xf>
    <xf numFmtId="0" fontId="34" fillId="33" borderId="0" xfId="0" applyFont="1" applyFill="1" applyAlignment="1">
      <alignment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Milliers 3" xfId="55"/>
    <cellStyle name="Milliers 4" xfId="56"/>
    <cellStyle name="Neutral" xfId="57"/>
    <cellStyle name="Normal 2" xfId="58"/>
    <cellStyle name="Normal_cnt-layout" xfId="59"/>
    <cellStyle name="Normal_Sheet1" xfId="60"/>
    <cellStyle name="Note" xfId="61"/>
    <cellStyle name="Output" xfId="62"/>
    <cellStyle name="Percent" xfId="63"/>
    <cellStyle name="TableBody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26</xdr:row>
      <xdr:rowOff>9525</xdr:rowOff>
    </xdr:from>
    <xdr:to>
      <xdr:col>6</xdr:col>
      <xdr:colOff>457200</xdr:colOff>
      <xdr:row>27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943475"/>
          <a:ext cx="5772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11</xdr:col>
      <xdr:colOff>76200</xdr:colOff>
      <xdr:row>24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4381500"/>
          <a:ext cx="5772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190500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609600" y="9334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15</xdr:row>
      <xdr:rowOff>0</xdr:rowOff>
    </xdr:from>
    <xdr:to>
      <xdr:col>7</xdr:col>
      <xdr:colOff>285750</xdr:colOff>
      <xdr:row>15</xdr:row>
      <xdr:rowOff>1400175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3009900"/>
          <a:ext cx="57721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88</xdr:row>
      <xdr:rowOff>0</xdr:rowOff>
    </xdr:from>
    <xdr:to>
      <xdr:col>8</xdr:col>
      <xdr:colOff>542925</xdr:colOff>
      <xdr:row>88</xdr:row>
      <xdr:rowOff>876300</xdr:rowOff>
    </xdr:to>
    <xdr:pic>
      <xdr:nvPicPr>
        <xdr:cNvPr id="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4706600"/>
          <a:ext cx="5772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23</xdr:row>
      <xdr:rowOff>9525</xdr:rowOff>
    </xdr:from>
    <xdr:to>
      <xdr:col>8</xdr:col>
      <xdr:colOff>219075</xdr:colOff>
      <xdr:row>24</xdr:row>
      <xdr:rowOff>38100</xdr:rowOff>
    </xdr:to>
    <xdr:pic>
      <xdr:nvPicPr>
        <xdr:cNvPr id="1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400550"/>
          <a:ext cx="57721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581025</xdr:colOff>
      <xdr:row>47</xdr:row>
      <xdr:rowOff>581025</xdr:rowOff>
    </xdr:to>
    <xdr:pic>
      <xdr:nvPicPr>
        <xdr:cNvPr id="1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58175"/>
          <a:ext cx="5772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28575</xdr:rowOff>
    </xdr:from>
    <xdr:to>
      <xdr:col>5</xdr:col>
      <xdr:colOff>628650</xdr:colOff>
      <xdr:row>22</xdr:row>
      <xdr:rowOff>609600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9125"/>
          <a:ext cx="5772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5</xdr:col>
      <xdr:colOff>209550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85950"/>
          <a:ext cx="5772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RMT2006\drafts%20for%20submission\GRAPH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My%20Documents\EXCEL\Rmt02\Graph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notesFFF692\Chapter%202-Graphs_RMT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 1"/>
      <sheetName val="Graph 2"/>
      <sheetName val="Graph 3"/>
      <sheetName val="Graph 4"/>
      <sheetName val="Graph5"/>
      <sheetName val="Graph 6"/>
      <sheetName val="Graph 7"/>
      <sheetName val="Graph 8"/>
      <sheetName val="Graph 9"/>
    </sheetNames>
    <sheetDataSet>
      <sheetData sheetId="5">
        <row r="1">
          <cell r="A1">
            <v>24470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cr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Table13"/>
      <sheetName val="table6"/>
      <sheetName val="table7"/>
      <sheetName val="table8"/>
      <sheetName val="Tables9abc"/>
      <sheetName val="Table10"/>
      <sheetName val="Table11"/>
      <sheetName val="Table12"/>
      <sheetName val="Table13"/>
      <sheetName val="Table14"/>
      <sheetName val="Table15"/>
      <sheetName val="Table16"/>
      <sheetName val="Table17"/>
      <sheetName val="Table18"/>
      <sheetName val="Table19"/>
      <sheetName val="table20"/>
      <sheetName val="table21"/>
      <sheetName val="xxTable16"/>
      <sheetName val="Figure10"/>
      <sheetName val="Figures11"/>
      <sheetName val="FIGURE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F32"/>
  <sheetViews>
    <sheetView tabSelected="1" zoomScale="115" zoomScaleNormal="115" zoomScalePageLayoutView="0" workbookViewId="0" topLeftCell="A1">
      <selection activeCell="A1" sqref="A1:G1"/>
    </sheetView>
  </sheetViews>
  <sheetFormatPr defaultColWidth="9.140625" defaultRowHeight="12.75"/>
  <cols>
    <col min="1" max="1" width="37.140625" style="24" customWidth="1"/>
    <col min="2" max="2" width="13.00390625" style="24" customWidth="1"/>
    <col min="3" max="6" width="7.57421875" style="56" customWidth="1"/>
    <col min="7" max="9" width="9.140625" style="17" customWidth="1"/>
    <col min="10" max="10" width="17.140625" style="17" customWidth="1"/>
    <col min="11" max="26" width="0" style="17" hidden="1" customWidth="1"/>
    <col min="27" max="16384" width="9.140625" style="17" customWidth="1"/>
  </cols>
  <sheetData>
    <row r="1" spans="1:12" ht="14.25">
      <c r="A1" s="226" t="s">
        <v>135</v>
      </c>
      <c r="B1" s="227"/>
      <c r="C1" s="227"/>
      <c r="D1" s="227"/>
      <c r="E1" s="227"/>
      <c r="F1" s="227"/>
      <c r="G1" s="227"/>
      <c r="H1" s="16"/>
      <c r="I1" s="16"/>
      <c r="J1" s="16"/>
      <c r="K1" s="16"/>
      <c r="L1" s="16"/>
    </row>
    <row r="2" spans="1:12" ht="18">
      <c r="A2" s="222" t="s">
        <v>136</v>
      </c>
      <c r="B2" s="222"/>
      <c r="C2" s="222"/>
      <c r="D2" s="222"/>
      <c r="E2" s="222"/>
      <c r="F2" s="222"/>
      <c r="G2" s="18"/>
      <c r="H2" s="19"/>
      <c r="I2" s="19"/>
      <c r="J2" s="19"/>
      <c r="K2" s="20"/>
      <c r="L2" s="16"/>
    </row>
    <row r="3" spans="1:11" s="24" customFormat="1" ht="28.5">
      <c r="A3" s="1" t="s">
        <v>68</v>
      </c>
      <c r="B3" s="21" t="s">
        <v>93</v>
      </c>
      <c r="C3" s="2">
        <v>2007</v>
      </c>
      <c r="D3" s="3">
        <v>2008</v>
      </c>
      <c r="E3" s="3">
        <v>2009</v>
      </c>
      <c r="F3" s="3" t="s">
        <v>95</v>
      </c>
      <c r="G3" s="3" t="s">
        <v>94</v>
      </c>
      <c r="H3" s="22"/>
      <c r="I3" s="23"/>
      <c r="J3" s="23"/>
      <c r="K3" s="23"/>
    </row>
    <row r="4" spans="1:32" ht="15">
      <c r="A4" s="25" t="s">
        <v>1</v>
      </c>
      <c r="B4" s="26">
        <v>2.875969692397362</v>
      </c>
      <c r="C4" s="27">
        <v>4.045806671717478</v>
      </c>
      <c r="D4" s="28">
        <v>1.6984080791825784</v>
      </c>
      <c r="E4" s="28">
        <v>-2.0626608741586394</v>
      </c>
      <c r="F4" s="28">
        <v>3.893374019883078</v>
      </c>
      <c r="G4" s="28">
        <v>3.1</v>
      </c>
      <c r="H4" s="23"/>
      <c r="I4" s="23"/>
      <c r="J4" s="23"/>
      <c r="K4" s="23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29"/>
      <c r="AB4" s="29"/>
      <c r="AC4" s="29"/>
      <c r="AD4" s="29"/>
      <c r="AE4" s="29"/>
      <c r="AF4" s="16"/>
    </row>
    <row r="5" spans="1:32" ht="15">
      <c r="A5" s="25" t="s">
        <v>37</v>
      </c>
      <c r="B5" s="26">
        <v>2.578389041865803</v>
      </c>
      <c r="C5" s="30">
        <v>2.578389041865803</v>
      </c>
      <c r="D5" s="30">
        <v>0.28121732839738733</v>
      </c>
      <c r="E5" s="30">
        <v>-3.610720748802254</v>
      </c>
      <c r="F5" s="30">
        <v>2.5385508447068883</v>
      </c>
      <c r="G5" s="30">
        <v>1.8</v>
      </c>
      <c r="H5" s="23"/>
      <c r="I5" s="23"/>
      <c r="J5" s="23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29"/>
      <c r="AB5" s="29"/>
      <c r="AC5" s="29"/>
      <c r="AD5" s="29"/>
      <c r="AE5" s="29"/>
      <c r="AF5" s="16"/>
    </row>
    <row r="6" spans="1:32" ht="15">
      <c r="A6" s="31" t="s">
        <v>8</v>
      </c>
      <c r="B6" s="32"/>
      <c r="C6" s="33"/>
      <c r="D6" s="28"/>
      <c r="E6" s="28"/>
      <c r="F6" s="28"/>
      <c r="G6" s="28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29"/>
      <c r="AB6" s="29"/>
      <c r="AC6" s="29"/>
      <c r="AD6" s="29"/>
      <c r="AE6" s="29"/>
      <c r="AF6" s="16"/>
    </row>
    <row r="7" spans="1:32" ht="15">
      <c r="A7" s="34" t="s">
        <v>3</v>
      </c>
      <c r="B7" s="35">
        <v>3.3895436884922914</v>
      </c>
      <c r="C7" s="27">
        <v>2.1149701679999966</v>
      </c>
      <c r="D7" s="27">
        <v>0.40220031919999677</v>
      </c>
      <c r="E7" s="27">
        <v>-2.623770238199996</v>
      </c>
      <c r="F7" s="27">
        <v>2.8999999999999915</v>
      </c>
      <c r="G7" s="27">
        <v>2.3</v>
      </c>
      <c r="H7" s="36"/>
      <c r="I7" s="36"/>
      <c r="J7" s="3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9"/>
      <c r="AB7" s="29"/>
      <c r="AC7" s="29"/>
      <c r="AD7" s="29"/>
      <c r="AE7" s="29"/>
      <c r="AF7" s="16"/>
    </row>
    <row r="8" spans="1:32" ht="15">
      <c r="A8" s="34" t="s">
        <v>2</v>
      </c>
      <c r="B8" s="26">
        <v>0.9705116520821955</v>
      </c>
      <c r="C8" s="27">
        <v>2.362841016799999</v>
      </c>
      <c r="D8" s="27">
        <v>-1.2289467898000006</v>
      </c>
      <c r="E8" s="27">
        <v>-6.2999999999999945</v>
      </c>
      <c r="F8" s="27">
        <v>4</v>
      </c>
      <c r="G8" s="27">
        <v>-0.4</v>
      </c>
      <c r="H8" s="36"/>
      <c r="I8" s="36"/>
      <c r="J8" s="3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9"/>
      <c r="AB8" s="29"/>
      <c r="AC8" s="29"/>
      <c r="AD8" s="29"/>
      <c r="AE8" s="29"/>
      <c r="AF8" s="16"/>
    </row>
    <row r="9" spans="1:32" ht="15">
      <c r="A9" s="34" t="s">
        <v>35</v>
      </c>
      <c r="B9" s="35">
        <v>2.30426611539547</v>
      </c>
      <c r="C9" s="27">
        <v>2.970602970057956</v>
      </c>
      <c r="D9" s="28">
        <v>0.516299395349562</v>
      </c>
      <c r="E9" s="28">
        <v>-4.244592205658149</v>
      </c>
      <c r="F9" s="28">
        <v>1.762727305678502</v>
      </c>
      <c r="G9" s="28">
        <v>1.9</v>
      </c>
      <c r="H9" s="36"/>
      <c r="I9" s="36"/>
      <c r="J9" s="3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9"/>
      <c r="AB9" s="29"/>
      <c r="AC9" s="29"/>
      <c r="AD9" s="29"/>
      <c r="AE9" s="29"/>
      <c r="AF9" s="16"/>
    </row>
    <row r="10" spans="1:32" ht="15">
      <c r="A10" s="37" t="s">
        <v>34</v>
      </c>
      <c r="B10" s="32"/>
      <c r="C10" s="33"/>
      <c r="D10" s="33"/>
      <c r="E10" s="33"/>
      <c r="F10" s="33"/>
      <c r="G10" s="33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9"/>
      <c r="AB10" s="29"/>
      <c r="AC10" s="29"/>
      <c r="AD10" s="29"/>
      <c r="AE10" s="29"/>
      <c r="AF10" s="16"/>
    </row>
    <row r="11" spans="1:32" ht="15">
      <c r="A11" s="38" t="s">
        <v>5</v>
      </c>
      <c r="B11" s="26">
        <v>1.627392259336391</v>
      </c>
      <c r="C11" s="27">
        <v>2.6577761093999897</v>
      </c>
      <c r="D11" s="27">
        <v>0.9880157358000075</v>
      </c>
      <c r="E11" s="27">
        <v>-4.7196304010999945</v>
      </c>
      <c r="F11" s="27">
        <v>3.6</v>
      </c>
      <c r="G11" s="27">
        <v>3</v>
      </c>
      <c r="H11" s="36"/>
      <c r="I11" s="36"/>
      <c r="J11" s="3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9"/>
      <c r="AB11" s="29"/>
      <c r="AC11" s="29"/>
      <c r="AD11" s="29"/>
      <c r="AE11" s="29"/>
      <c r="AF11" s="16"/>
    </row>
    <row r="12" spans="1:32" ht="15">
      <c r="A12" s="38" t="s">
        <v>4</v>
      </c>
      <c r="B12" s="26">
        <v>2.0583406214733424</v>
      </c>
      <c r="C12" s="27">
        <v>2.3995682678999986</v>
      </c>
      <c r="D12" s="27">
        <v>0.21738939510000943</v>
      </c>
      <c r="E12" s="27">
        <v>-2.6285661200999955</v>
      </c>
      <c r="F12" s="27">
        <v>1.4999999999999902</v>
      </c>
      <c r="G12" s="27">
        <v>2.1</v>
      </c>
      <c r="H12" s="36"/>
      <c r="I12" s="36"/>
      <c r="J12" s="3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29"/>
      <c r="AB12" s="29"/>
      <c r="AC12" s="29"/>
      <c r="AD12" s="29"/>
      <c r="AE12" s="29"/>
      <c r="AF12" s="16"/>
    </row>
    <row r="13" spans="1:32" ht="15">
      <c r="A13" s="38" t="s">
        <v>6</v>
      </c>
      <c r="B13" s="26">
        <v>1.5460699201033767</v>
      </c>
      <c r="C13" s="27">
        <v>1.482231299000003</v>
      </c>
      <c r="D13" s="27">
        <v>-1.3184483549000037</v>
      </c>
      <c r="E13" s="27">
        <v>-5.038122804599999</v>
      </c>
      <c r="F13" s="33">
        <v>1</v>
      </c>
      <c r="G13" s="33">
        <v>0.9</v>
      </c>
      <c r="H13" s="36"/>
      <c r="I13" s="36"/>
      <c r="J13" s="3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29"/>
      <c r="AB13" s="29"/>
      <c r="AC13" s="29"/>
      <c r="AD13" s="29"/>
      <c r="AE13" s="29"/>
      <c r="AF13" s="16"/>
    </row>
    <row r="14" spans="1:32" ht="15">
      <c r="A14" s="38" t="s">
        <v>7</v>
      </c>
      <c r="B14" s="26">
        <v>2.9040202039961382</v>
      </c>
      <c r="C14" s="27">
        <v>2.6849642478000035</v>
      </c>
      <c r="D14" s="27">
        <v>-0.06524804579999266</v>
      </c>
      <c r="E14" s="27">
        <v>-4.9</v>
      </c>
      <c r="F14" s="27">
        <v>1.29999999999999</v>
      </c>
      <c r="G14" s="27">
        <v>1.3</v>
      </c>
      <c r="H14" s="36"/>
      <c r="I14" s="36"/>
      <c r="J14" s="3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29"/>
      <c r="AB14" s="29"/>
      <c r="AC14" s="29"/>
      <c r="AD14" s="29"/>
      <c r="AE14" s="29"/>
      <c r="AF14" s="16"/>
    </row>
    <row r="15" spans="1:32" ht="15">
      <c r="A15" s="25" t="s">
        <v>38</v>
      </c>
      <c r="B15" s="35">
        <v>4.685944307543455</v>
      </c>
      <c r="C15" s="27">
        <v>7.980046103093397</v>
      </c>
      <c r="D15" s="27">
        <v>5.352141067162797</v>
      </c>
      <c r="E15" s="27">
        <v>2.5</v>
      </c>
      <c r="F15" s="27">
        <v>7.4</v>
      </c>
      <c r="G15" s="27">
        <v>6.3</v>
      </c>
      <c r="H15" s="23"/>
      <c r="I15" s="23"/>
      <c r="J15" s="23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29"/>
      <c r="AB15" s="29"/>
      <c r="AC15" s="29"/>
      <c r="AD15" s="29"/>
      <c r="AE15" s="29"/>
      <c r="AF15" s="16"/>
    </row>
    <row r="16" spans="1:32" ht="15">
      <c r="A16" s="31" t="s">
        <v>9</v>
      </c>
      <c r="B16" s="32"/>
      <c r="C16" s="27"/>
      <c r="D16" s="27"/>
      <c r="E16" s="27"/>
      <c r="F16" s="27"/>
      <c r="G16" s="27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29"/>
      <c r="AB16" s="29"/>
      <c r="AC16" s="29"/>
      <c r="AD16" s="29"/>
      <c r="AE16" s="29"/>
      <c r="AF16" s="16"/>
    </row>
    <row r="17" spans="1:32" ht="15">
      <c r="A17" s="34" t="s">
        <v>0</v>
      </c>
      <c r="B17" s="35">
        <v>9.886977047276702</v>
      </c>
      <c r="C17" s="27">
        <v>14.199999999299994</v>
      </c>
      <c r="D17" s="27">
        <v>9.600000001000009</v>
      </c>
      <c r="E17" s="27">
        <v>9.100000001199993</v>
      </c>
      <c r="F17" s="27">
        <v>10.3</v>
      </c>
      <c r="G17" s="27">
        <v>9.40000000000001</v>
      </c>
      <c r="H17" s="36"/>
      <c r="I17" s="36"/>
      <c r="J17" s="3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spans="1:32" ht="15">
      <c r="A18" s="34" t="s">
        <v>28</v>
      </c>
      <c r="B18" s="26">
        <v>5.8909740060475</v>
      </c>
      <c r="C18" s="27">
        <v>9.634095054299996</v>
      </c>
      <c r="D18" s="27">
        <v>5.118788804000007</v>
      </c>
      <c r="E18" s="27">
        <v>7</v>
      </c>
      <c r="F18" s="27">
        <v>8.6</v>
      </c>
      <c r="G18" s="27">
        <v>8.1</v>
      </c>
      <c r="H18" s="36"/>
      <c r="I18" s="36"/>
      <c r="J18" s="3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ht="15">
      <c r="A19" s="34" t="s">
        <v>29</v>
      </c>
      <c r="B19" s="26">
        <v>2.5624780265752767</v>
      </c>
      <c r="C19" s="27">
        <v>6.091410618899995</v>
      </c>
      <c r="D19" s="27">
        <v>5.2000000458279905</v>
      </c>
      <c r="E19" s="27">
        <v>-0.6000000596120048</v>
      </c>
      <c r="F19" s="27">
        <v>7.5</v>
      </c>
      <c r="G19" s="27">
        <v>4</v>
      </c>
      <c r="H19" s="36"/>
      <c r="I19" s="36"/>
      <c r="J19" s="36"/>
      <c r="K19" s="39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1:32" ht="15">
      <c r="A20" s="34" t="s">
        <v>30</v>
      </c>
      <c r="B20" s="26">
        <v>2.5053584747757762</v>
      </c>
      <c r="C20" s="27">
        <v>5.485916940000002</v>
      </c>
      <c r="D20" s="27">
        <v>3.6786792353000086</v>
      </c>
      <c r="E20" s="27">
        <v>-1.7889018638999943</v>
      </c>
      <c r="F20" s="27">
        <v>2.8</v>
      </c>
      <c r="G20" s="27">
        <v>4</v>
      </c>
      <c r="H20" s="36"/>
      <c r="I20" s="36"/>
      <c r="J20" s="3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spans="1:32" ht="15">
      <c r="A21" s="40" t="s">
        <v>69</v>
      </c>
      <c r="B21" s="41">
        <v>4.579168697504032</v>
      </c>
      <c r="C21" s="30">
        <v>8.4717821095873</v>
      </c>
      <c r="D21" s="30">
        <v>6.749196775699318</v>
      </c>
      <c r="E21" s="30">
        <v>4.5</v>
      </c>
      <c r="F21" s="30">
        <v>4.8</v>
      </c>
      <c r="G21" s="30">
        <v>5.2</v>
      </c>
      <c r="H21" s="42"/>
      <c r="I21" s="42"/>
      <c r="J21" s="4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15">
      <c r="A22" s="43" t="s">
        <v>39</v>
      </c>
      <c r="B22" s="26">
        <v>-0.9657405509238992</v>
      </c>
      <c r="C22" s="28">
        <v>8.609248624130572</v>
      </c>
      <c r="D22" s="28">
        <v>5.428473649706023</v>
      </c>
      <c r="E22" s="28">
        <v>-6.701881401861942</v>
      </c>
      <c r="F22" s="28">
        <v>4.1</v>
      </c>
      <c r="G22" s="28">
        <v>4.4</v>
      </c>
      <c r="H22" s="42"/>
      <c r="I22" s="42"/>
      <c r="J22" s="4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15">
      <c r="A23" s="31" t="s">
        <v>9</v>
      </c>
      <c r="C23" s="27"/>
      <c r="D23" s="27"/>
      <c r="E23" s="27"/>
      <c r="F23" s="27"/>
      <c r="G23" s="2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ht="15">
      <c r="A24" s="44" t="s">
        <v>27</v>
      </c>
      <c r="B24" s="45">
        <v>-1.0086083424631687</v>
      </c>
      <c r="C24" s="46">
        <v>8.535</v>
      </c>
      <c r="D24" s="46">
        <v>5.6164871812999895</v>
      </c>
      <c r="E24" s="46">
        <v>-7.899999672900004</v>
      </c>
      <c r="F24" s="46">
        <v>3.952</v>
      </c>
      <c r="G24" s="46">
        <v>4.4</v>
      </c>
      <c r="H24" s="47"/>
      <c r="I24" s="47"/>
      <c r="J24" s="47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36" hidden="1">
      <c r="A25" s="48" t="s">
        <v>32</v>
      </c>
      <c r="B25" s="48"/>
      <c r="C25" s="49"/>
      <c r="D25" s="49"/>
      <c r="E25" s="49"/>
      <c r="F25" s="49"/>
      <c r="G25" s="50"/>
      <c r="H25" s="50"/>
      <c r="I25" s="50"/>
      <c r="J25" s="50"/>
      <c r="K25" s="50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2" ht="12.75">
      <c r="A26" s="48"/>
      <c r="B26" s="48"/>
      <c r="C26" s="49"/>
      <c r="D26" s="49"/>
      <c r="E26" s="49"/>
      <c r="F26" s="49"/>
      <c r="G26" s="50"/>
      <c r="H26" s="50"/>
      <c r="I26" s="50"/>
      <c r="J26" s="50"/>
      <c r="K26" s="50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13" s="51" customFormat="1" ht="99.75" customHeight="1">
      <c r="A27" s="224"/>
      <c r="B27" s="225"/>
      <c r="C27" s="225"/>
      <c r="D27" s="225"/>
      <c r="E27" s="225"/>
      <c r="F27" s="225"/>
      <c r="G27" s="225"/>
      <c r="M27" s="52"/>
    </row>
    <row r="28" spans="1:13" s="51" customFormat="1" ht="14.25" customHeight="1">
      <c r="A28" s="53"/>
      <c r="B28" s="53"/>
      <c r="C28" s="53"/>
      <c r="D28" s="53"/>
      <c r="E28" s="53"/>
      <c r="F28" s="53"/>
      <c r="M28" s="52"/>
    </row>
    <row r="29" spans="1:13" s="51" customFormat="1" ht="12.75" customHeight="1">
      <c r="A29" s="53"/>
      <c r="B29" s="53"/>
      <c r="C29" s="53"/>
      <c r="D29" s="53"/>
      <c r="E29" s="53"/>
      <c r="F29" s="53"/>
      <c r="M29" s="52"/>
    </row>
    <row r="30" spans="1:13" ht="13.5" customHeight="1">
      <c r="A30" s="53"/>
      <c r="B30" s="53"/>
      <c r="C30" s="53"/>
      <c r="D30" s="53"/>
      <c r="E30" s="53"/>
      <c r="F30" s="53"/>
      <c r="G30" s="54"/>
      <c r="H30" s="54"/>
      <c r="I30" s="54"/>
      <c r="J30" s="54"/>
      <c r="K30" s="54"/>
      <c r="L30" s="54"/>
      <c r="M30" s="54"/>
    </row>
    <row r="31" spans="1:10" ht="12.75" customHeight="1">
      <c r="A31" s="53"/>
      <c r="B31" s="53"/>
      <c r="C31" s="53"/>
      <c r="D31" s="53"/>
      <c r="E31" s="53"/>
      <c r="F31" s="53"/>
      <c r="G31" s="55"/>
      <c r="H31" s="55"/>
      <c r="I31" s="55"/>
      <c r="J31" s="55"/>
    </row>
    <row r="32" spans="1:12" ht="21.75" customHeight="1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</row>
  </sheetData>
  <sheetProtection/>
  <mergeCells count="4">
    <mergeCell ref="A2:F2"/>
    <mergeCell ref="A32:L32"/>
    <mergeCell ref="A27:G27"/>
    <mergeCell ref="A1:G1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C1:N29"/>
  <sheetViews>
    <sheetView zoomScale="130" zoomScaleNormal="130" zoomScalePageLayoutView="0" workbookViewId="0" topLeftCell="A1">
      <selection activeCell="C2" sqref="C2:N2"/>
    </sheetView>
  </sheetViews>
  <sheetFormatPr defaultColWidth="9.140625" defaultRowHeight="12.75"/>
  <cols>
    <col min="1" max="1" width="9.140625" style="17" customWidth="1"/>
    <col min="2" max="2" width="5.140625" style="17" customWidth="1"/>
    <col min="3" max="3" width="6.8515625" style="17" customWidth="1"/>
    <col min="4" max="4" width="7.00390625" style="17" customWidth="1"/>
    <col min="5" max="5" width="8.00390625" style="17" customWidth="1"/>
    <col min="6" max="7" width="9.140625" style="17" customWidth="1"/>
    <col min="8" max="8" width="24.140625" style="17" customWidth="1"/>
    <col min="9" max="9" width="7.8515625" style="17" customWidth="1"/>
    <col min="10" max="10" width="7.28125" style="17" customWidth="1"/>
    <col min="11" max="11" width="6.00390625" style="17" customWidth="1"/>
    <col min="12" max="16384" width="9.140625" style="17" customWidth="1"/>
  </cols>
  <sheetData>
    <row r="1" spans="3:11" ht="14.25">
      <c r="C1" s="226" t="s">
        <v>76</v>
      </c>
      <c r="D1" s="227"/>
      <c r="E1" s="227"/>
      <c r="F1" s="227"/>
      <c r="G1" s="227"/>
      <c r="H1" s="227"/>
      <c r="I1" s="227"/>
      <c r="J1" s="227"/>
      <c r="K1" s="227"/>
    </row>
    <row r="2" spans="3:14" ht="17.25">
      <c r="C2" s="228" t="s">
        <v>137</v>
      </c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4" spans="3:11" ht="15">
      <c r="C4" s="4"/>
      <c r="D4" s="5" t="s">
        <v>10</v>
      </c>
      <c r="E4" s="5"/>
      <c r="F4" s="232" t="s">
        <v>91</v>
      </c>
      <c r="G4" s="232"/>
      <c r="H4" s="232"/>
      <c r="I4" s="230" t="s">
        <v>11</v>
      </c>
      <c r="J4" s="230"/>
      <c r="K4" s="230"/>
    </row>
    <row r="5" spans="3:11" ht="15" thickBot="1">
      <c r="C5" s="15">
        <v>2008</v>
      </c>
      <c r="D5" s="15">
        <v>2009</v>
      </c>
      <c r="E5" s="15">
        <v>2010</v>
      </c>
      <c r="F5" s="233"/>
      <c r="G5" s="233"/>
      <c r="H5" s="233"/>
      <c r="I5" s="15">
        <v>2008</v>
      </c>
      <c r="J5" s="15">
        <v>2009</v>
      </c>
      <c r="K5" s="15">
        <v>2010</v>
      </c>
    </row>
    <row r="6" spans="3:11" ht="15">
      <c r="C6" s="58">
        <v>2.5969768588638686</v>
      </c>
      <c r="D6" s="58">
        <v>-13.570423240173142</v>
      </c>
      <c r="E6" s="58">
        <v>16.203302795820946</v>
      </c>
      <c r="F6" s="238" t="s">
        <v>1</v>
      </c>
      <c r="G6" s="238"/>
      <c r="H6" s="238"/>
      <c r="I6" s="58">
        <v>2.8782392018250818</v>
      </c>
      <c r="J6" s="58">
        <v>-13.604205460003755</v>
      </c>
      <c r="K6" s="58">
        <v>15.171819775270777</v>
      </c>
    </row>
    <row r="7" spans="3:11" ht="15">
      <c r="C7" s="58">
        <v>11.265764248075754</v>
      </c>
      <c r="D7" s="58">
        <v>-22.409633060245866</v>
      </c>
      <c r="E7" s="58">
        <v>16.47130290900401</v>
      </c>
      <c r="F7" s="238" t="s">
        <v>81</v>
      </c>
      <c r="G7" s="238"/>
      <c r="H7" s="238"/>
      <c r="I7" s="58">
        <v>11.585607288037082</v>
      </c>
      <c r="J7" s="58">
        <v>-24.870274651336587</v>
      </c>
      <c r="K7" s="58">
        <v>16.498789331693203</v>
      </c>
    </row>
    <row r="8" spans="3:11" ht="15">
      <c r="C8" s="231"/>
      <c r="D8" s="231"/>
      <c r="E8" s="231"/>
      <c r="F8" s="234" t="s">
        <v>34</v>
      </c>
      <c r="G8" s="235"/>
      <c r="H8" s="235"/>
      <c r="I8" s="231"/>
      <c r="J8" s="231"/>
      <c r="K8" s="231"/>
    </row>
    <row r="9" spans="3:11" ht="15">
      <c r="C9" s="58">
        <v>2.298192284712883</v>
      </c>
      <c r="D9" s="58">
        <v>-24.885031308569523</v>
      </c>
      <c r="E9" s="58">
        <v>27.89879318310453</v>
      </c>
      <c r="F9" s="231" t="s">
        <v>2</v>
      </c>
      <c r="G9" s="231"/>
      <c r="H9" s="231"/>
      <c r="I9" s="58">
        <v>-0.632288542555429</v>
      </c>
      <c r="J9" s="58">
        <v>-12.406304223604579</v>
      </c>
      <c r="K9" s="58">
        <v>10.265304896412502</v>
      </c>
    </row>
    <row r="10" spans="3:11" ht="15">
      <c r="C10" s="58">
        <v>5.517114007372271</v>
      </c>
      <c r="D10" s="58">
        <v>-14.851376344797572</v>
      </c>
      <c r="E10" s="58">
        <v>15.271001233095816</v>
      </c>
      <c r="F10" s="231" t="s">
        <v>3</v>
      </c>
      <c r="G10" s="231"/>
      <c r="H10" s="231"/>
      <c r="I10" s="58">
        <v>-3.7015358930110267</v>
      </c>
      <c r="J10" s="58">
        <v>-16.39461842253729</v>
      </c>
      <c r="K10" s="58">
        <v>14.717710730928374</v>
      </c>
    </row>
    <row r="11" spans="3:11" ht="15">
      <c r="C11" s="58">
        <v>2.8827278955009064</v>
      </c>
      <c r="D11" s="58">
        <v>-14.694946155311442</v>
      </c>
      <c r="E11" s="58">
        <v>18.19225165022506</v>
      </c>
      <c r="F11" s="231" t="s">
        <v>82</v>
      </c>
      <c r="G11" s="231"/>
      <c r="H11" s="231"/>
      <c r="I11" s="58">
        <v>1.4311653893229277</v>
      </c>
      <c r="J11" s="58">
        <v>-14.755763584104571</v>
      </c>
      <c r="K11" s="58">
        <v>14.114833166316416</v>
      </c>
    </row>
    <row r="12" spans="3:11" ht="15">
      <c r="C12" s="58">
        <v>0.40303461959621245</v>
      </c>
      <c r="D12" s="58">
        <v>-13.799614818556691</v>
      </c>
      <c r="E12" s="58">
        <v>12.003900772829297</v>
      </c>
      <c r="F12" s="238" t="s">
        <v>39</v>
      </c>
      <c r="G12" s="238"/>
      <c r="H12" s="238"/>
      <c r="I12" s="58">
        <v>18.22447285040721</v>
      </c>
      <c r="J12" s="58">
        <v>-28.838480829301247</v>
      </c>
      <c r="K12" s="58">
        <v>17.80716188067764</v>
      </c>
    </row>
    <row r="13" spans="3:11" ht="15">
      <c r="C13" s="58">
        <v>3.171331818742857</v>
      </c>
      <c r="D13" s="58">
        <v>-10.60080903273888</v>
      </c>
      <c r="E13" s="58">
        <v>16.5783110990711</v>
      </c>
      <c r="F13" s="238" t="s">
        <v>96</v>
      </c>
      <c r="G13" s="238"/>
      <c r="H13" s="238"/>
      <c r="I13" s="58">
        <v>6.724681883381578</v>
      </c>
      <c r="J13" s="58">
        <v>-9.984926396592513</v>
      </c>
      <c r="K13" s="58">
        <v>18.709347158876028</v>
      </c>
    </row>
    <row r="14" spans="3:11" ht="15">
      <c r="C14" s="58"/>
      <c r="D14" s="58"/>
      <c r="E14" s="58"/>
      <c r="F14" s="234" t="s">
        <v>34</v>
      </c>
      <c r="G14" s="235"/>
      <c r="H14" s="235"/>
      <c r="I14" s="58"/>
      <c r="J14" s="58"/>
      <c r="K14" s="58"/>
    </row>
    <row r="15" spans="3:11" ht="15">
      <c r="C15" s="58">
        <v>-2.002952411277178</v>
      </c>
      <c r="D15" s="58">
        <v>-11.170773670967193</v>
      </c>
      <c r="E15" s="58">
        <v>8.600438413150727</v>
      </c>
      <c r="F15" s="231" t="s">
        <v>40</v>
      </c>
      <c r="G15" s="231"/>
      <c r="H15" s="231"/>
      <c r="I15" s="58">
        <v>10.304474389256455</v>
      </c>
      <c r="J15" s="58">
        <v>-2.7037851816016314</v>
      </c>
      <c r="K15" s="58">
        <v>1.398995245263606</v>
      </c>
    </row>
    <row r="16" spans="3:11" ht="15">
      <c r="C16" s="58">
        <v>3.0156701574774587</v>
      </c>
      <c r="D16" s="58">
        <v>-15.662024708511396</v>
      </c>
      <c r="E16" s="58">
        <v>13.685194794030792</v>
      </c>
      <c r="F16" s="231" t="s">
        <v>83</v>
      </c>
      <c r="G16" s="231"/>
      <c r="H16" s="231"/>
      <c r="I16" s="58">
        <v>-2.7698407795579527</v>
      </c>
      <c r="J16" s="58">
        <v>-16.18847763926584</v>
      </c>
      <c r="K16" s="58">
        <v>13.816162649536025</v>
      </c>
    </row>
    <row r="17" spans="3:11" ht="15">
      <c r="C17" s="58">
        <v>7.159024862142417</v>
      </c>
      <c r="D17" s="58">
        <v>-10.525927831291966</v>
      </c>
      <c r="E17" s="58">
        <v>23.48473702169258</v>
      </c>
      <c r="F17" s="238" t="s">
        <v>84</v>
      </c>
      <c r="G17" s="238"/>
      <c r="H17" s="238"/>
      <c r="I17" s="58">
        <v>0.41823754826407367</v>
      </c>
      <c r="J17" s="58">
        <v>-5.306845913088921</v>
      </c>
      <c r="K17" s="58">
        <v>23.118303657058675</v>
      </c>
    </row>
    <row r="18" spans="3:11" ht="15">
      <c r="C18" s="58">
        <v>10.47289817364117</v>
      </c>
      <c r="D18" s="58">
        <v>-13.646285212392357</v>
      </c>
      <c r="E18" s="58">
        <v>28.281443609573984</v>
      </c>
      <c r="F18" s="234" t="s">
        <v>85</v>
      </c>
      <c r="G18" s="231"/>
      <c r="H18" s="231"/>
      <c r="I18" s="58">
        <v>2.3147104330591333</v>
      </c>
      <c r="J18" s="58">
        <v>-1.6761597857547628</v>
      </c>
      <c r="K18" s="58">
        <v>27.06321192223966</v>
      </c>
    </row>
    <row r="19" spans="3:11" ht="15">
      <c r="C19" s="61">
        <v>7.654072788421033</v>
      </c>
      <c r="D19" s="61">
        <v>-6.187047898903643</v>
      </c>
      <c r="E19" s="61">
        <v>15.262092506670385</v>
      </c>
      <c r="F19" s="238" t="s">
        <v>86</v>
      </c>
      <c r="G19" s="238"/>
      <c r="H19" s="238"/>
      <c r="I19" s="58">
        <v>20.507507715389522</v>
      </c>
      <c r="J19" s="58">
        <v>-2.976112530439522</v>
      </c>
      <c r="K19" s="58">
        <v>12.026309039036832</v>
      </c>
    </row>
    <row r="20" spans="3:11" ht="15">
      <c r="C20" s="58">
        <v>16.795196498123204</v>
      </c>
      <c r="D20" s="58">
        <v>-6.636368766781544</v>
      </c>
      <c r="E20" s="58">
        <v>22.437719941234292</v>
      </c>
      <c r="F20" s="234" t="s">
        <v>87</v>
      </c>
      <c r="G20" s="238"/>
      <c r="H20" s="238"/>
      <c r="I20" s="58">
        <v>29.67975314887616</v>
      </c>
      <c r="J20" s="58">
        <v>-0.8391922090258532</v>
      </c>
      <c r="K20" s="58">
        <v>11.454540821491221</v>
      </c>
    </row>
    <row r="21" spans="3:11" ht="15">
      <c r="C21" s="58">
        <v>1.5443897758706413</v>
      </c>
      <c r="D21" s="58">
        <v>-10.741046371478348</v>
      </c>
      <c r="E21" s="58">
        <v>18.25575796483723</v>
      </c>
      <c r="F21" s="238" t="s">
        <v>88</v>
      </c>
      <c r="G21" s="238"/>
      <c r="H21" s="238"/>
      <c r="I21" s="58">
        <v>8.229668616939861</v>
      </c>
      <c r="J21" s="58">
        <v>-16.5557674542042</v>
      </c>
      <c r="K21" s="58">
        <v>22.018319190908556</v>
      </c>
    </row>
    <row r="22" spans="3:11" ht="15.75" thickBot="1">
      <c r="C22" s="62">
        <v>3.9715634328571667</v>
      </c>
      <c r="D22" s="62">
        <v>-5.999025824003795</v>
      </c>
      <c r="E22" s="62">
        <v>6.4620562415543645</v>
      </c>
      <c r="F22" s="237" t="s">
        <v>89</v>
      </c>
      <c r="G22" s="237"/>
      <c r="H22" s="237"/>
      <c r="I22" s="62">
        <v>13.435743789990411</v>
      </c>
      <c r="J22" s="62">
        <v>-14.152594072007574</v>
      </c>
      <c r="K22" s="62">
        <v>10.134178889714903</v>
      </c>
    </row>
    <row r="23" spans="3:11" ht="15">
      <c r="C23" s="58"/>
      <c r="D23" s="58"/>
      <c r="E23" s="58"/>
      <c r="F23" s="60"/>
      <c r="G23" s="59"/>
      <c r="H23" s="59"/>
      <c r="I23" s="58"/>
      <c r="J23" s="58"/>
      <c r="K23" s="58"/>
    </row>
    <row r="24" spans="3:11" ht="49.5" customHeight="1">
      <c r="C24" s="224"/>
      <c r="D24" s="236"/>
      <c r="E24" s="236"/>
      <c r="F24" s="236"/>
      <c r="G24" s="236"/>
      <c r="H24" s="236"/>
      <c r="I24" s="236"/>
      <c r="J24" s="236"/>
      <c r="K24" s="236"/>
    </row>
    <row r="25" spans="3:11" ht="12.75">
      <c r="C25" s="63" t="s">
        <v>92</v>
      </c>
      <c r="D25" s="57"/>
      <c r="E25" s="57"/>
      <c r="F25" s="57"/>
      <c r="G25" s="57"/>
      <c r="H25" s="57"/>
      <c r="I25" s="57"/>
      <c r="J25" s="57"/>
      <c r="K25" s="57"/>
    </row>
    <row r="26" spans="3:11" ht="12.75">
      <c r="C26" s="57"/>
      <c r="D26" s="57"/>
      <c r="E26" s="57"/>
      <c r="F26" s="57"/>
      <c r="G26" s="57"/>
      <c r="H26" s="57"/>
      <c r="I26" s="57"/>
      <c r="J26" s="57"/>
      <c r="K26" s="57"/>
    </row>
    <row r="27" spans="3:11" ht="12.75">
      <c r="C27" s="57"/>
      <c r="D27" s="57"/>
      <c r="E27" s="57"/>
      <c r="F27" s="57"/>
      <c r="G27" s="57"/>
      <c r="H27" s="57"/>
      <c r="I27" s="57"/>
      <c r="J27" s="57"/>
      <c r="K27" s="57"/>
    </row>
    <row r="28" spans="3:11" ht="12.75">
      <c r="C28" s="57"/>
      <c r="D28" s="57"/>
      <c r="E28" s="57"/>
      <c r="F28" s="57"/>
      <c r="G28" s="57"/>
      <c r="H28" s="57"/>
      <c r="I28" s="57"/>
      <c r="J28" s="57"/>
      <c r="K28" s="57"/>
    </row>
    <row r="29" spans="3:11" ht="12.75">
      <c r="C29" s="57"/>
      <c r="D29" s="57"/>
      <c r="E29" s="57"/>
      <c r="F29" s="57"/>
      <c r="G29" s="57"/>
      <c r="H29" s="57"/>
      <c r="I29" s="57"/>
      <c r="J29" s="57"/>
      <c r="K29" s="57"/>
    </row>
  </sheetData>
  <sheetProtection/>
  <mergeCells count="24">
    <mergeCell ref="C24:K24"/>
    <mergeCell ref="F22:H22"/>
    <mergeCell ref="F18:H18"/>
    <mergeCell ref="F19:H19"/>
    <mergeCell ref="F6:H6"/>
    <mergeCell ref="F15:H15"/>
    <mergeCell ref="F21:H21"/>
    <mergeCell ref="F17:H17"/>
    <mergeCell ref="F7:H7"/>
    <mergeCell ref="F13:H13"/>
    <mergeCell ref="F14:H14"/>
    <mergeCell ref="F20:H20"/>
    <mergeCell ref="F12:H12"/>
    <mergeCell ref="F10:H10"/>
    <mergeCell ref="C1:K1"/>
    <mergeCell ref="C2:N2"/>
    <mergeCell ref="I4:K4"/>
    <mergeCell ref="F16:H16"/>
    <mergeCell ref="F4:H5"/>
    <mergeCell ref="F8:H8"/>
    <mergeCell ref="F9:H9"/>
    <mergeCell ref="C8:E8"/>
    <mergeCell ref="I8:K8"/>
    <mergeCell ref="F11:H11"/>
  </mergeCells>
  <printOptions/>
  <pageMargins left="0.787401575" right="0.787401575" top="0.984251969" bottom="0.984251969" header="0.5" footer="0.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L30"/>
  <sheetViews>
    <sheetView zoomScale="130" zoomScaleNormal="130" zoomScalePageLayoutView="0" workbookViewId="0" topLeftCell="A1">
      <selection activeCell="G17" sqref="G17"/>
    </sheetView>
  </sheetViews>
  <sheetFormatPr defaultColWidth="9.140625" defaultRowHeight="12.75"/>
  <cols>
    <col min="1" max="1" width="9.140625" style="17" customWidth="1"/>
    <col min="2" max="2" width="6.421875" style="70" bestFit="1" customWidth="1"/>
    <col min="3" max="3" width="18.7109375" style="56" customWidth="1"/>
    <col min="4" max="6" width="16.00390625" style="17" customWidth="1"/>
    <col min="7" max="16384" width="9.140625" style="17" customWidth="1"/>
  </cols>
  <sheetData>
    <row r="1" spans="2:6" ht="14.25">
      <c r="B1" s="226" t="s">
        <v>77</v>
      </c>
      <c r="C1" s="226"/>
      <c r="D1" s="226"/>
      <c r="E1" s="226"/>
      <c r="F1" s="226"/>
    </row>
    <row r="2" spans="2:6" ht="14.25">
      <c r="B2" s="226" t="s">
        <v>73</v>
      </c>
      <c r="C2" s="226"/>
      <c r="D2" s="226"/>
      <c r="E2" s="226"/>
      <c r="F2" s="226"/>
    </row>
    <row r="3" spans="2:6" ht="15">
      <c r="B3" s="239" t="s">
        <v>74</v>
      </c>
      <c r="C3" s="239"/>
      <c r="D3" s="239"/>
      <c r="E3" s="239"/>
      <c r="F3" s="239"/>
    </row>
    <row r="4" spans="2:6" ht="15">
      <c r="B4" s="64"/>
      <c r="C4" s="65"/>
      <c r="D4" s="65"/>
      <c r="E4" s="65"/>
      <c r="F4" s="65"/>
    </row>
    <row r="5" spans="2:6" s="66" customFormat="1" ht="28.5">
      <c r="B5" s="8" t="s">
        <v>14</v>
      </c>
      <c r="C5" s="9" t="s">
        <v>31</v>
      </c>
      <c r="D5" s="9" t="s">
        <v>75</v>
      </c>
      <c r="E5" s="9" t="s">
        <v>33</v>
      </c>
      <c r="F5" s="9" t="s">
        <v>66</v>
      </c>
    </row>
    <row r="6" spans="2:10" ht="15">
      <c r="B6" s="6">
        <v>1970</v>
      </c>
      <c r="C6" s="7">
        <v>1442</v>
      </c>
      <c r="D6" s="7">
        <v>448</v>
      </c>
      <c r="E6" s="7">
        <v>676</v>
      </c>
      <c r="F6" s="7">
        <v>2566</v>
      </c>
      <c r="J6" s="67"/>
    </row>
    <row r="7" spans="2:10" ht="15">
      <c r="B7" s="6">
        <v>1980</v>
      </c>
      <c r="C7" s="7">
        <v>1871</v>
      </c>
      <c r="D7" s="7">
        <v>796</v>
      </c>
      <c r="E7" s="7">
        <v>1037</v>
      </c>
      <c r="F7" s="7">
        <v>3704</v>
      </c>
      <c r="J7" s="67"/>
    </row>
    <row r="8" spans="2:10" ht="15">
      <c r="B8" s="6">
        <v>1990</v>
      </c>
      <c r="C8" s="7">
        <v>1755</v>
      </c>
      <c r="D8" s="7">
        <v>968</v>
      </c>
      <c r="E8" s="7">
        <v>1285</v>
      </c>
      <c r="F8" s="7">
        <v>4008</v>
      </c>
      <c r="J8" s="67"/>
    </row>
    <row r="9" spans="2:10" ht="15">
      <c r="B9" s="6">
        <v>2000</v>
      </c>
      <c r="C9" s="7">
        <v>2163</v>
      </c>
      <c r="D9" s="7">
        <v>1288</v>
      </c>
      <c r="E9" s="7">
        <v>2533</v>
      </c>
      <c r="F9" s="7">
        <v>5984</v>
      </c>
      <c r="J9" s="67"/>
    </row>
    <row r="10" spans="2:10" ht="15">
      <c r="B10" s="6">
        <v>2006</v>
      </c>
      <c r="C10" s="7">
        <v>2698.2027724</v>
      </c>
      <c r="D10" s="7">
        <v>1836</v>
      </c>
      <c r="E10" s="11">
        <v>3166.13212336994</v>
      </c>
      <c r="F10" s="7">
        <v>7700.33489576994</v>
      </c>
      <c r="J10" s="67"/>
    </row>
    <row r="11" spans="2:8" ht="15">
      <c r="B11" s="6">
        <v>2007</v>
      </c>
      <c r="C11" s="7">
        <v>2746.963898492206</v>
      </c>
      <c r="D11" s="7">
        <v>1957</v>
      </c>
      <c r="E11" s="12">
        <v>3330.1101260935156</v>
      </c>
      <c r="F11" s="7">
        <v>8034.074024585721</v>
      </c>
      <c r="H11" s="67"/>
    </row>
    <row r="12" spans="2:6" ht="15">
      <c r="B12" s="6">
        <v>2008</v>
      </c>
      <c r="C12" s="7">
        <v>2742.275496061605</v>
      </c>
      <c r="D12" s="7">
        <v>2059</v>
      </c>
      <c r="E12" s="12">
        <v>3428.2232678297505</v>
      </c>
      <c r="F12" s="7">
        <v>8229.498763891355</v>
      </c>
    </row>
    <row r="13" spans="2:6" ht="15">
      <c r="B13" s="6">
        <v>2009</v>
      </c>
      <c r="C13" s="7">
        <v>2641.643559166</v>
      </c>
      <c r="D13" s="7">
        <v>2094</v>
      </c>
      <c r="E13" s="11">
        <v>3122.355600729038</v>
      </c>
      <c r="F13" s="7">
        <v>7857.999159895038</v>
      </c>
    </row>
    <row r="14" spans="2:8" s="16" customFormat="1" ht="17.25" thickBot="1">
      <c r="B14" s="10" t="s">
        <v>99</v>
      </c>
      <c r="C14" s="13">
        <v>2752.444214051</v>
      </c>
      <c r="D14" s="13">
        <v>2333</v>
      </c>
      <c r="E14" s="13">
        <v>3322.8</v>
      </c>
      <c r="F14" s="13">
        <v>8408.244214051</v>
      </c>
      <c r="G14" s="68"/>
      <c r="H14" s="69"/>
    </row>
    <row r="16" spans="2:12" ht="150" customHeight="1">
      <c r="B16" s="240"/>
      <c r="C16" s="241"/>
      <c r="D16" s="241"/>
      <c r="E16" s="241"/>
      <c r="F16" s="241"/>
      <c r="G16" s="229"/>
      <c r="H16" s="229"/>
      <c r="K16" s="14"/>
      <c r="L16" s="71"/>
    </row>
    <row r="17" spans="2:6" s="51" customFormat="1" ht="15">
      <c r="B17" s="72"/>
      <c r="C17" s="72"/>
      <c r="D17" s="72"/>
      <c r="E17" s="73"/>
      <c r="F17" s="72"/>
    </row>
    <row r="18" spans="2:6" s="51" customFormat="1" ht="15">
      <c r="B18" s="72"/>
      <c r="C18" s="72"/>
      <c r="D18" s="72"/>
      <c r="E18" s="72"/>
      <c r="F18" s="72"/>
    </row>
    <row r="19" spans="2:6" s="51" customFormat="1" ht="15">
      <c r="B19" s="72"/>
      <c r="C19" s="72"/>
      <c r="D19" s="72"/>
      <c r="E19" s="72"/>
      <c r="F19" s="72"/>
    </row>
    <row r="20" spans="2:6" ht="12.75">
      <c r="B20" s="72"/>
      <c r="C20" s="72"/>
      <c r="D20" s="72"/>
      <c r="E20" s="72"/>
      <c r="F20" s="72"/>
    </row>
    <row r="21" spans="2:6" ht="12.75">
      <c r="B21" s="72"/>
      <c r="C21" s="72"/>
      <c r="D21" s="72"/>
      <c r="E21" s="72"/>
      <c r="F21" s="72"/>
    </row>
    <row r="22" spans="2:6" ht="12.75">
      <c r="B22" s="72"/>
      <c r="C22" s="72"/>
      <c r="D22" s="72"/>
      <c r="E22" s="72"/>
      <c r="F22" s="72"/>
    </row>
    <row r="23" spans="2:6" ht="18.75">
      <c r="B23" s="74"/>
      <c r="C23" s="75"/>
      <c r="D23" s="76"/>
      <c r="E23" s="77"/>
      <c r="F23" s="77"/>
    </row>
    <row r="24" spans="3:5" ht="12.75">
      <c r="C24" s="76"/>
      <c r="D24" s="76"/>
      <c r="E24" s="77"/>
    </row>
    <row r="25" ht="12.75">
      <c r="F25" s="78"/>
    </row>
    <row r="26" ht="12.75">
      <c r="F26" s="77"/>
    </row>
    <row r="27" ht="12.75">
      <c r="F27" s="67"/>
    </row>
    <row r="28" ht="12.75">
      <c r="F28" s="77"/>
    </row>
    <row r="30" ht="12.75">
      <c r="E30" s="67"/>
    </row>
  </sheetData>
  <sheetProtection/>
  <mergeCells count="4">
    <mergeCell ref="B1:F1"/>
    <mergeCell ref="B2:F2"/>
    <mergeCell ref="B3:F3"/>
    <mergeCell ref="B16:H16"/>
  </mergeCells>
  <printOptions/>
  <pageMargins left="0.787401575" right="0.787401575" top="0.984251969" bottom="0.984251969" header="0.5" footer="0.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N89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9.140625" style="80" customWidth="1"/>
    <col min="2" max="2" width="18.8515625" style="107" bestFit="1" customWidth="1"/>
    <col min="3" max="3" width="4.7109375" style="108" bestFit="1" customWidth="1"/>
    <col min="4" max="4" width="14.421875" style="109" customWidth="1"/>
    <col min="5" max="5" width="8.28125" style="109" bestFit="1" customWidth="1"/>
    <col min="6" max="6" width="9.57421875" style="109" customWidth="1"/>
    <col min="7" max="7" width="9.140625" style="109" customWidth="1"/>
    <col min="8" max="8" width="13.421875" style="109" customWidth="1"/>
    <col min="9" max="9" width="8.28125" style="109" bestFit="1" customWidth="1"/>
    <col min="10" max="10" width="10.00390625" style="109" customWidth="1"/>
    <col min="11" max="11" width="9.7109375" style="109" customWidth="1"/>
    <col min="12" max="16384" width="9.140625" style="80" customWidth="1"/>
  </cols>
  <sheetData>
    <row r="1" spans="1:11" ht="15" customHeight="1">
      <c r="A1" s="79"/>
      <c r="B1" s="245" t="s">
        <v>78</v>
      </c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4.25">
      <c r="A2" s="245" t="s">
        <v>98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5" customHeight="1">
      <c r="A3" s="79"/>
      <c r="B3" s="81"/>
      <c r="C3" s="81"/>
      <c r="D3" s="82"/>
      <c r="E3" s="82"/>
      <c r="F3" s="82"/>
      <c r="G3" s="82"/>
      <c r="H3" s="82"/>
      <c r="I3" s="82"/>
      <c r="J3" s="82"/>
      <c r="K3" s="82"/>
    </row>
    <row r="4" spans="2:11" ht="12.75">
      <c r="B4" s="83" t="s">
        <v>20</v>
      </c>
      <c r="C4" s="84" t="s">
        <v>14</v>
      </c>
      <c r="D4" s="248" t="s">
        <v>21</v>
      </c>
      <c r="E4" s="248"/>
      <c r="F4" s="250"/>
      <c r="G4" s="250"/>
      <c r="H4" s="248" t="s">
        <v>22</v>
      </c>
      <c r="I4" s="248"/>
      <c r="J4" s="249"/>
      <c r="K4" s="249"/>
    </row>
    <row r="5" spans="2:11" ht="12.75">
      <c r="B5" s="86"/>
      <c r="C5" s="87"/>
      <c r="D5" s="85" t="s">
        <v>18</v>
      </c>
      <c r="E5" s="85" t="s">
        <v>15</v>
      </c>
      <c r="F5" s="85" t="s">
        <v>16</v>
      </c>
      <c r="G5" s="85" t="s">
        <v>19</v>
      </c>
      <c r="H5" s="85" t="s">
        <v>18</v>
      </c>
      <c r="I5" s="85" t="s">
        <v>15</v>
      </c>
      <c r="J5" s="85" t="s">
        <v>16</v>
      </c>
      <c r="K5" s="85" t="s">
        <v>19</v>
      </c>
    </row>
    <row r="6" spans="2:11" ht="12.75">
      <c r="B6" s="88"/>
      <c r="C6" s="89"/>
      <c r="D6" s="90"/>
      <c r="E6" s="90"/>
      <c r="F6" s="247" t="s">
        <v>36</v>
      </c>
      <c r="G6" s="247"/>
      <c r="H6" s="247"/>
      <c r="I6" s="90"/>
      <c r="J6" s="90"/>
      <c r="K6" s="90"/>
    </row>
    <row r="7" spans="2:11" ht="12.75">
      <c r="B7" s="91" t="s">
        <v>17</v>
      </c>
      <c r="C7" s="92">
        <v>2006</v>
      </c>
      <c r="D7" s="93">
        <v>7700.334895769939</v>
      </c>
      <c r="E7" s="93">
        <v>1783.4149844</v>
      </c>
      <c r="F7" s="93">
        <v>914.787788</v>
      </c>
      <c r="G7" s="93">
        <v>5002.13212336994</v>
      </c>
      <c r="H7" s="93">
        <v>7878.2701500157</v>
      </c>
      <c r="I7" s="93">
        <v>1931.237311</v>
      </c>
      <c r="J7" s="93">
        <v>893.6703072936001</v>
      </c>
      <c r="K7" s="93">
        <v>5053.3625317221</v>
      </c>
    </row>
    <row r="8" spans="2:13" ht="12.75">
      <c r="B8" s="91"/>
      <c r="C8" s="92">
        <v>2007</v>
      </c>
      <c r="D8" s="93">
        <v>8034.074024585721</v>
      </c>
      <c r="E8" s="93">
        <v>1813.4265367026019</v>
      </c>
      <c r="F8" s="93">
        <v>933.5373617896042</v>
      </c>
      <c r="G8" s="93">
        <v>5287.110126093516</v>
      </c>
      <c r="H8" s="93">
        <v>8140.242198438154</v>
      </c>
      <c r="I8" s="93">
        <v>1995.6724112</v>
      </c>
      <c r="J8" s="93">
        <v>903.7991882364607</v>
      </c>
      <c r="K8" s="93">
        <v>5240.770599001694</v>
      </c>
      <c r="M8" s="94"/>
    </row>
    <row r="9" spans="2:14" ht="12.75">
      <c r="B9" s="91"/>
      <c r="C9" s="92">
        <v>2008</v>
      </c>
      <c r="D9" s="93">
        <v>8229.498763891355</v>
      </c>
      <c r="E9" s="93">
        <v>1785.2344318340001</v>
      </c>
      <c r="F9" s="93">
        <v>957.0410642276049</v>
      </c>
      <c r="G9" s="93">
        <v>5487.2232678297505</v>
      </c>
      <c r="H9" s="93">
        <v>8286.2872771324</v>
      </c>
      <c r="I9" s="93">
        <v>1942.2723292639998</v>
      </c>
      <c r="J9" s="93">
        <v>934.8603125522976</v>
      </c>
      <c r="K9" s="93">
        <v>5409.154635316102</v>
      </c>
      <c r="M9" s="94"/>
      <c r="N9" s="94"/>
    </row>
    <row r="10" spans="2:13" ht="12.75">
      <c r="B10" s="91"/>
      <c r="C10" s="92">
        <v>2009</v>
      </c>
      <c r="D10" s="93">
        <v>7857.999159895038</v>
      </c>
      <c r="E10" s="93">
        <v>1710.532645124</v>
      </c>
      <c r="F10" s="93">
        <v>931.110914042</v>
      </c>
      <c r="G10" s="93">
        <v>5216.355600729038</v>
      </c>
      <c r="H10" s="93">
        <v>7831.999453382492</v>
      </c>
      <c r="I10" s="93">
        <v>1874.092022264</v>
      </c>
      <c r="J10" s="93">
        <v>921.2872101469674</v>
      </c>
      <c r="K10" s="93">
        <v>5036.620220971525</v>
      </c>
      <c r="L10" s="94"/>
      <c r="M10" s="94"/>
    </row>
    <row r="11" spans="2:13" ht="12.75">
      <c r="B11" s="91"/>
      <c r="C11" s="92">
        <v>2010</v>
      </c>
      <c r="D11" s="95">
        <v>8408.26470554114</v>
      </c>
      <c r="E11" s="93">
        <v>1784.930758724</v>
      </c>
      <c r="F11" s="93">
        <v>967.513455327</v>
      </c>
      <c r="G11" s="93">
        <v>5655.820491490139</v>
      </c>
      <c r="H11" s="93">
        <v>8377.821173124488</v>
      </c>
      <c r="I11" s="93">
        <v>1938.866642264</v>
      </c>
      <c r="J11" s="93">
        <v>969.2818618230107</v>
      </c>
      <c r="K11" s="93">
        <v>5469.672669037478</v>
      </c>
      <c r="L11" s="96"/>
      <c r="M11" s="94"/>
    </row>
    <row r="12" spans="2:13" ht="12.75">
      <c r="B12" s="91" t="s">
        <v>37</v>
      </c>
      <c r="C12" s="92">
        <v>2006</v>
      </c>
      <c r="D12" s="93">
        <v>2460.5302905</v>
      </c>
      <c r="E12" s="93">
        <v>132.85979</v>
      </c>
      <c r="F12" s="93">
        <v>336.382873</v>
      </c>
      <c r="G12" s="93">
        <v>1991.2876275</v>
      </c>
      <c r="H12" s="93">
        <v>4164.730079</v>
      </c>
      <c r="I12" s="93">
        <v>1282.026097</v>
      </c>
      <c r="J12" s="93">
        <v>535.514711</v>
      </c>
      <c r="K12" s="93">
        <v>2347.189271</v>
      </c>
      <c r="L12" s="94"/>
      <c r="M12" s="94"/>
    </row>
    <row r="13" spans="2:11" ht="12.75">
      <c r="B13" s="91"/>
      <c r="C13" s="92">
        <v>2007</v>
      </c>
      <c r="D13" s="93">
        <v>2608.944844236206</v>
      </c>
      <c r="E13" s="93">
        <v>135.1356391926018</v>
      </c>
      <c r="F13" s="93">
        <v>362.9636753652042</v>
      </c>
      <c r="G13" s="93">
        <v>2110.8455296784</v>
      </c>
      <c r="H13" s="93">
        <v>3990.507392591961</v>
      </c>
      <c r="I13" s="93">
        <v>1246.005175</v>
      </c>
      <c r="J13" s="93">
        <v>524.0365775919606</v>
      </c>
      <c r="K13" s="93">
        <v>2220.46564</v>
      </c>
    </row>
    <row r="14" spans="2:11" ht="12.75">
      <c r="B14" s="91"/>
      <c r="C14" s="92">
        <v>2008</v>
      </c>
      <c r="D14" s="93">
        <v>2715.389511</v>
      </c>
      <c r="E14" s="93">
        <v>129.034096</v>
      </c>
      <c r="F14" s="93">
        <v>405.283633</v>
      </c>
      <c r="G14" s="93">
        <v>2181.071782</v>
      </c>
      <c r="H14" s="93">
        <v>4007.918661</v>
      </c>
      <c r="I14" s="93">
        <v>1251.127145</v>
      </c>
      <c r="J14" s="93">
        <v>523.840202</v>
      </c>
      <c r="K14" s="93">
        <v>2232.951314</v>
      </c>
    </row>
    <row r="15" spans="2:11" ht="12.75">
      <c r="B15" s="91"/>
      <c r="C15" s="92">
        <v>2009</v>
      </c>
      <c r="D15" s="93">
        <v>2554.295906</v>
      </c>
      <c r="E15" s="93">
        <v>114.962006</v>
      </c>
      <c r="F15" s="93">
        <v>383.837379</v>
      </c>
      <c r="G15" s="93">
        <v>2055.496521</v>
      </c>
      <c r="H15" s="93">
        <v>3374.427075</v>
      </c>
      <c r="I15" s="93">
        <v>1125.346442</v>
      </c>
      <c r="J15" s="93">
        <v>529.856349</v>
      </c>
      <c r="K15" s="93">
        <v>1719.224284</v>
      </c>
    </row>
    <row r="16" spans="2:11" ht="12.75">
      <c r="B16" s="91"/>
      <c r="C16" s="92">
        <v>2010</v>
      </c>
      <c r="D16" s="93">
        <v>2832.48070605</v>
      </c>
      <c r="E16" s="93">
        <v>125.748605</v>
      </c>
      <c r="F16" s="93">
        <v>418.531991205</v>
      </c>
      <c r="G16" s="93">
        <v>2288.200109845</v>
      </c>
      <c r="H16" s="93">
        <v>3592.077199</v>
      </c>
      <c r="I16" s="93">
        <v>1158.463517</v>
      </c>
      <c r="J16" s="93">
        <v>545.067691</v>
      </c>
      <c r="K16" s="93">
        <v>1888.545991</v>
      </c>
    </row>
    <row r="17" spans="2:13" ht="12.75">
      <c r="B17" s="91" t="s">
        <v>39</v>
      </c>
      <c r="C17" s="92">
        <v>2006</v>
      </c>
      <c r="D17" s="93">
        <v>410.276748</v>
      </c>
      <c r="E17" s="93">
        <v>123.064776</v>
      </c>
      <c r="F17" s="93">
        <v>41.343931</v>
      </c>
      <c r="G17" s="93">
        <v>245.868041</v>
      </c>
      <c r="H17" s="93">
        <v>70.622505</v>
      </c>
      <c r="I17" s="93">
        <v>5.606</v>
      </c>
      <c r="J17" s="93">
        <v>3.097761</v>
      </c>
      <c r="K17" s="93">
        <v>61.918744</v>
      </c>
      <c r="L17" s="94"/>
      <c r="M17" s="94"/>
    </row>
    <row r="18" spans="2:11" ht="12.75">
      <c r="B18" s="91"/>
      <c r="C18" s="92">
        <v>2007</v>
      </c>
      <c r="D18" s="93">
        <v>407.918552124</v>
      </c>
      <c r="E18" s="93">
        <v>124.38280379999999</v>
      </c>
      <c r="F18" s="93">
        <v>39.853560224</v>
      </c>
      <c r="G18" s="93">
        <v>243.6821881</v>
      </c>
      <c r="H18" s="93">
        <v>76.76025433333335</v>
      </c>
      <c r="I18" s="93">
        <v>7.278256</v>
      </c>
      <c r="J18" s="93">
        <v>3.480561</v>
      </c>
      <c r="K18" s="93">
        <v>66.00143733333334</v>
      </c>
    </row>
    <row r="19" spans="2:12" ht="12.75">
      <c r="B19" s="91"/>
      <c r="C19" s="92">
        <v>2008</v>
      </c>
      <c r="D19" s="93">
        <v>431.49216476</v>
      </c>
      <c r="E19" s="93">
        <v>138.23454312400003</v>
      </c>
      <c r="F19" s="93">
        <v>36.668154711999996</v>
      </c>
      <c r="G19" s="93">
        <v>256.589466924</v>
      </c>
      <c r="H19" s="93">
        <v>89.28200370399999</v>
      </c>
      <c r="I19" s="93">
        <v>6.269663264</v>
      </c>
      <c r="J19" s="93">
        <v>3.78590296</v>
      </c>
      <c r="K19" s="93">
        <v>79.22643748</v>
      </c>
      <c r="L19" s="94"/>
    </row>
    <row r="20" spans="2:11" ht="12.75">
      <c r="B20" s="91"/>
      <c r="C20" s="92">
        <v>2009</v>
      </c>
      <c r="D20" s="93">
        <v>505.32086976000005</v>
      </c>
      <c r="E20" s="93">
        <v>142.08538712400002</v>
      </c>
      <c r="F20" s="93">
        <v>44.394493712</v>
      </c>
      <c r="G20" s="93">
        <v>318.84098892400004</v>
      </c>
      <c r="H20" s="93">
        <v>93.325876704</v>
      </c>
      <c r="I20" s="93">
        <v>3.482663264</v>
      </c>
      <c r="J20" s="93">
        <v>4.57775796</v>
      </c>
      <c r="K20" s="93">
        <v>85.26545548</v>
      </c>
    </row>
    <row r="21" spans="2:14" ht="12.75">
      <c r="B21" s="91"/>
      <c r="C21" s="92">
        <v>2010</v>
      </c>
      <c r="D21" s="93">
        <v>515.715511836</v>
      </c>
      <c r="E21" s="93">
        <v>150.169338124</v>
      </c>
      <c r="F21" s="93">
        <v>45.861034712</v>
      </c>
      <c r="G21" s="93">
        <v>319.685139</v>
      </c>
      <c r="H21" s="93">
        <v>122.051336704</v>
      </c>
      <c r="I21" s="93">
        <v>3.482663264</v>
      </c>
      <c r="J21" s="93">
        <v>4.57775796</v>
      </c>
      <c r="K21" s="93">
        <v>113.99091548</v>
      </c>
      <c r="L21" s="94"/>
      <c r="M21" s="94"/>
      <c r="N21" s="94"/>
    </row>
    <row r="22" spans="2:11" ht="12.75">
      <c r="B22" s="91" t="s">
        <v>38</v>
      </c>
      <c r="C22" s="92">
        <v>2006</v>
      </c>
      <c r="D22" s="93">
        <v>4829.527857269939</v>
      </c>
      <c r="E22" s="93">
        <v>1527.4904184000002</v>
      </c>
      <c r="F22" s="93">
        <v>537.060984</v>
      </c>
      <c r="G22" s="93">
        <v>2764.9764548699395</v>
      </c>
      <c r="H22" s="93">
        <v>3642.9175660157002</v>
      </c>
      <c r="I22" s="93">
        <v>643.605214</v>
      </c>
      <c r="J22" s="93">
        <v>355.0578352936</v>
      </c>
      <c r="K22" s="93">
        <v>2644.2545167221</v>
      </c>
    </row>
    <row r="23" spans="2:14" ht="12.75">
      <c r="B23" s="91"/>
      <c r="C23" s="92">
        <v>2007</v>
      </c>
      <c r="D23" s="93">
        <v>5020.806431717516</v>
      </c>
      <c r="E23" s="93">
        <v>1553.90809371</v>
      </c>
      <c r="F23" s="93">
        <v>530.7201262004</v>
      </c>
      <c r="G23" s="93">
        <v>2932.582408315116</v>
      </c>
      <c r="H23" s="93">
        <v>4072.97455151286</v>
      </c>
      <c r="I23" s="93">
        <v>742.3889802</v>
      </c>
      <c r="J23" s="93">
        <v>376.28204964450003</v>
      </c>
      <c r="K23" s="97">
        <v>2954.3035216683597</v>
      </c>
      <c r="L23" s="94"/>
      <c r="M23" s="94"/>
      <c r="N23" s="94"/>
    </row>
    <row r="24" spans="2:11" ht="12.75">
      <c r="B24" s="91"/>
      <c r="C24" s="92">
        <v>2008</v>
      </c>
      <c r="D24" s="93">
        <v>5082.617088131356</v>
      </c>
      <c r="E24" s="93">
        <v>1517.96579271</v>
      </c>
      <c r="F24" s="93">
        <v>515.0892765156049</v>
      </c>
      <c r="G24" s="93">
        <v>3049.56201890575</v>
      </c>
      <c r="H24" s="93">
        <v>4189.086612428399</v>
      </c>
      <c r="I24" s="93">
        <v>684.875521</v>
      </c>
      <c r="J24" s="93">
        <v>407.23420759229754</v>
      </c>
      <c r="K24" s="93">
        <v>3096.976883836102</v>
      </c>
    </row>
    <row r="25" spans="2:14" ht="12.75">
      <c r="B25" s="91"/>
      <c r="C25" s="92">
        <v>2009</v>
      </c>
      <c r="D25" s="93">
        <v>4798.382384135039</v>
      </c>
      <c r="E25" s="93">
        <v>1453.485252</v>
      </c>
      <c r="F25" s="93">
        <v>502.87904133</v>
      </c>
      <c r="G25" s="93">
        <v>2842.0180908050393</v>
      </c>
      <c r="H25" s="93">
        <v>4364.246501678493</v>
      </c>
      <c r="I25" s="93">
        <v>745.262917</v>
      </c>
      <c r="J25" s="93">
        <v>386.85310318696736</v>
      </c>
      <c r="K25" s="93">
        <v>3232.130481491525</v>
      </c>
      <c r="N25" s="94"/>
    </row>
    <row r="26" spans="2:11" ht="11.25" customHeight="1">
      <c r="B26" s="91"/>
      <c r="C26" s="92">
        <v>2010</v>
      </c>
      <c r="D26" s="93">
        <v>5060.068487655139</v>
      </c>
      <c r="E26" s="93">
        <v>1509.0128155999998</v>
      </c>
      <c r="F26" s="93">
        <v>503.12042941000004</v>
      </c>
      <c r="G26" s="93">
        <v>3047.9352426451387</v>
      </c>
      <c r="H26" s="93">
        <v>4663.6926374204895</v>
      </c>
      <c r="I26" s="93">
        <v>776.920462</v>
      </c>
      <c r="J26" s="93">
        <v>419.6364128630108</v>
      </c>
      <c r="K26" s="93">
        <v>3467.1357625574783</v>
      </c>
    </row>
    <row r="27" spans="2:11" ht="12" customHeight="1">
      <c r="B27" s="91" t="s">
        <v>23</v>
      </c>
      <c r="C27" s="92">
        <v>2006</v>
      </c>
      <c r="D27" s="93">
        <v>721.9470821999395</v>
      </c>
      <c r="E27" s="93">
        <v>353.75600039999995</v>
      </c>
      <c r="F27" s="93">
        <v>86.031779</v>
      </c>
      <c r="G27" s="93">
        <v>282.15930279993944</v>
      </c>
      <c r="H27" s="93">
        <v>349.7782046157</v>
      </c>
      <c r="I27" s="93">
        <v>41.268747</v>
      </c>
      <c r="J27" s="93">
        <v>39.4260042936</v>
      </c>
      <c r="K27" s="93">
        <v>269.08345332209996</v>
      </c>
    </row>
    <row r="28" spans="2:11" ht="15" customHeight="1">
      <c r="B28" s="91"/>
      <c r="C28" s="92">
        <v>2007</v>
      </c>
      <c r="D28" s="93">
        <v>731.9882223710293</v>
      </c>
      <c r="E28" s="93">
        <v>362.51007560000005</v>
      </c>
      <c r="F28" s="93">
        <v>81.843875</v>
      </c>
      <c r="G28" s="93">
        <v>287.6342717710294</v>
      </c>
      <c r="H28" s="93">
        <v>379.99903445136</v>
      </c>
      <c r="I28" s="93">
        <v>45.702275</v>
      </c>
      <c r="J28" s="93">
        <v>44.5043190349</v>
      </c>
      <c r="K28" s="93">
        <v>289.79244041645995</v>
      </c>
    </row>
    <row r="29" spans="2:11" ht="12.75">
      <c r="B29" s="91"/>
      <c r="C29" s="92">
        <v>2008</v>
      </c>
      <c r="D29" s="93">
        <v>766.6515516855001</v>
      </c>
      <c r="E29" s="93">
        <v>379.160766</v>
      </c>
      <c r="F29" s="93">
        <v>83.306964</v>
      </c>
      <c r="G29" s="93">
        <v>304.18382168550005</v>
      </c>
      <c r="H29" s="98">
        <v>376.59715815970003</v>
      </c>
      <c r="I29" s="93">
        <v>45.0193</v>
      </c>
      <c r="J29" s="93">
        <v>43.487576</v>
      </c>
      <c r="K29" s="93">
        <v>288.09028215970005</v>
      </c>
    </row>
    <row r="30" spans="2:11" ht="12.75">
      <c r="B30" s="91"/>
      <c r="C30" s="92">
        <v>2009</v>
      </c>
      <c r="D30" s="93">
        <v>707.9517776855</v>
      </c>
      <c r="E30" s="93">
        <v>354.000552</v>
      </c>
      <c r="F30" s="93">
        <v>82.958886</v>
      </c>
      <c r="G30" s="93">
        <v>270.99233968550004</v>
      </c>
      <c r="H30" s="93">
        <v>386.77798715970005</v>
      </c>
      <c r="I30" s="93">
        <v>44.600192</v>
      </c>
      <c r="J30" s="93">
        <v>39.726217</v>
      </c>
      <c r="K30" s="93">
        <v>302.45157815970003</v>
      </c>
    </row>
    <row r="31" spans="2:11" ht="12.75">
      <c r="B31" s="91"/>
      <c r="C31" s="92">
        <v>2010</v>
      </c>
      <c r="D31" s="93">
        <v>733.291798804</v>
      </c>
      <c r="E31" s="93">
        <v>343.595579</v>
      </c>
      <c r="F31" s="93">
        <v>81.522625</v>
      </c>
      <c r="G31" s="93">
        <v>308.173594804</v>
      </c>
      <c r="H31" s="93">
        <v>399.28399415970006</v>
      </c>
      <c r="I31" s="93">
        <v>42.020148</v>
      </c>
      <c r="J31" s="93">
        <v>39.300152</v>
      </c>
      <c r="K31" s="93">
        <v>317.9636941597</v>
      </c>
    </row>
    <row r="32" spans="2:11" ht="12.75">
      <c r="B32" s="91" t="s">
        <v>97</v>
      </c>
      <c r="C32" s="92">
        <v>2006</v>
      </c>
      <c r="D32" s="93">
        <v>1030.696301</v>
      </c>
      <c r="E32" s="93">
        <v>251.316972</v>
      </c>
      <c r="F32" s="93">
        <v>93.879484</v>
      </c>
      <c r="G32" s="93">
        <v>685.499845</v>
      </c>
      <c r="H32" s="99">
        <v>373.413283</v>
      </c>
      <c r="I32" s="99">
        <v>49.6173</v>
      </c>
      <c r="J32" s="99">
        <v>60.121689</v>
      </c>
      <c r="K32" s="99">
        <v>263.674294</v>
      </c>
    </row>
    <row r="33" spans="2:11" ht="12.75">
      <c r="B33" s="91"/>
      <c r="C33" s="92">
        <v>2007</v>
      </c>
      <c r="D33" s="93">
        <v>1067.1057184626663</v>
      </c>
      <c r="E33" s="93">
        <v>252.27337811</v>
      </c>
      <c r="F33" s="93">
        <v>90.65285872999999</v>
      </c>
      <c r="G33" s="93">
        <v>724.1794816226662</v>
      </c>
      <c r="H33" s="93">
        <v>415.9431824326</v>
      </c>
      <c r="I33" s="93">
        <v>76.0037052</v>
      </c>
      <c r="J33" s="93">
        <v>64.0350453848</v>
      </c>
      <c r="K33" s="93">
        <v>275.9044318478</v>
      </c>
    </row>
    <row r="34" spans="2:11" ht="12.75">
      <c r="B34" s="91"/>
      <c r="C34" s="92">
        <v>2008</v>
      </c>
      <c r="D34" s="93">
        <v>1108.2269264811391</v>
      </c>
      <c r="E34" s="93">
        <v>234.58282671</v>
      </c>
      <c r="F34" s="93">
        <v>93.01851853</v>
      </c>
      <c r="G34" s="93">
        <v>780.625581241139</v>
      </c>
      <c r="H34" s="93">
        <v>436.8369708825787</v>
      </c>
      <c r="I34" s="93">
        <v>74.2176</v>
      </c>
      <c r="J34" s="93">
        <v>69.87757848480001</v>
      </c>
      <c r="K34" s="93">
        <v>292.74179239777874</v>
      </c>
    </row>
    <row r="35" spans="2:11" ht="12.75">
      <c r="B35" s="91"/>
      <c r="C35" s="92">
        <v>2009</v>
      </c>
      <c r="D35" s="93">
        <v>1029.8023965711388</v>
      </c>
      <c r="E35" s="93">
        <v>225.7153</v>
      </c>
      <c r="F35" s="93">
        <v>73.97295433</v>
      </c>
      <c r="G35" s="93">
        <v>730.1141422411389</v>
      </c>
      <c r="H35" s="93">
        <v>371.9059727825788</v>
      </c>
      <c r="I35" s="93">
        <v>64.350816</v>
      </c>
      <c r="J35" s="93">
        <v>73.5528953848</v>
      </c>
      <c r="K35" s="93">
        <v>234.00226139777874</v>
      </c>
    </row>
    <row r="36" spans="2:11" ht="12.75">
      <c r="B36" s="91"/>
      <c r="C36" s="92">
        <v>2010</v>
      </c>
      <c r="D36" s="93">
        <v>1129.569930371139</v>
      </c>
      <c r="E36" s="93">
        <v>230.9527566</v>
      </c>
      <c r="F36" s="93">
        <v>73.22512493</v>
      </c>
      <c r="G36" s="93">
        <v>825.3920488411391</v>
      </c>
      <c r="H36" s="93">
        <v>407.5365978825788</v>
      </c>
      <c r="I36" s="93">
        <v>69.300366</v>
      </c>
      <c r="J36" s="93">
        <v>76.6019934848</v>
      </c>
      <c r="K36" s="93">
        <v>261.63423839777874</v>
      </c>
    </row>
    <row r="37" spans="2:11" ht="12.75">
      <c r="B37" s="91" t="s">
        <v>24</v>
      </c>
      <c r="C37" s="92">
        <v>2006</v>
      </c>
      <c r="D37" s="93">
        <v>3073.0876550699995</v>
      </c>
      <c r="E37" s="93">
        <v>921.212286</v>
      </c>
      <c r="F37" s="93">
        <v>357.036721</v>
      </c>
      <c r="G37" s="93">
        <v>1794.8386480699999</v>
      </c>
      <c r="H37" s="93">
        <v>2906.8002519</v>
      </c>
      <c r="I37" s="93">
        <v>552.719167</v>
      </c>
      <c r="J37" s="93">
        <v>248.810794</v>
      </c>
      <c r="K37" s="93">
        <v>2105.2702909</v>
      </c>
    </row>
    <row r="38" spans="2:11" ht="12.75">
      <c r="B38" s="91"/>
      <c r="C38" s="92">
        <v>2007</v>
      </c>
      <c r="D38" s="93">
        <v>3214.5791710884</v>
      </c>
      <c r="E38" s="93">
        <v>938.17844</v>
      </c>
      <c r="F38" s="93">
        <v>358.11073537</v>
      </c>
      <c r="G38" s="93">
        <v>1918.2899957184</v>
      </c>
      <c r="H38" s="93">
        <v>3263.55586792</v>
      </c>
      <c r="I38" s="93">
        <v>620.683</v>
      </c>
      <c r="J38" s="93">
        <v>260.757945</v>
      </c>
      <c r="K38" s="93">
        <v>2382.11492292</v>
      </c>
    </row>
    <row r="39" spans="2:11" ht="25.5" customHeight="1">
      <c r="B39" s="91"/>
      <c r="C39" s="92">
        <v>2008</v>
      </c>
      <c r="D39" s="93">
        <v>3203.577582</v>
      </c>
      <c r="E39" s="93">
        <v>902.7282</v>
      </c>
      <c r="F39" s="93">
        <v>338.649785</v>
      </c>
      <c r="G39" s="93">
        <v>1962.199597</v>
      </c>
      <c r="H39" s="93">
        <v>3361.897448</v>
      </c>
      <c r="I39" s="93">
        <v>565.638621</v>
      </c>
      <c r="J39" s="93">
        <v>286.800496</v>
      </c>
      <c r="K39" s="93">
        <v>2509.458331</v>
      </c>
    </row>
    <row r="40" spans="2:11" ht="12.75">
      <c r="B40" s="91"/>
      <c r="C40" s="92">
        <v>2009</v>
      </c>
      <c r="D40" s="93">
        <v>3054.3463478783997</v>
      </c>
      <c r="E40" s="93">
        <v>872.2754</v>
      </c>
      <c r="F40" s="93">
        <v>345.758627</v>
      </c>
      <c r="G40" s="93">
        <v>1836.3123208784</v>
      </c>
      <c r="H40" s="93">
        <v>3592.436521</v>
      </c>
      <c r="I40" s="93">
        <v>636.311909</v>
      </c>
      <c r="J40" s="93">
        <v>269.924162</v>
      </c>
      <c r="K40" s="93">
        <v>2686.20045</v>
      </c>
    </row>
    <row r="41" spans="2:11" ht="12.75">
      <c r="B41" s="91"/>
      <c r="C41" s="92">
        <v>2010</v>
      </c>
      <c r="D41" s="93">
        <v>3190.661281</v>
      </c>
      <c r="E41" s="93">
        <v>932.9406</v>
      </c>
      <c r="F41" s="93">
        <v>348.180334</v>
      </c>
      <c r="G41" s="93">
        <v>1909.540347</v>
      </c>
      <c r="H41" s="93">
        <v>3843.483504</v>
      </c>
      <c r="I41" s="93">
        <v>665.599948</v>
      </c>
      <c r="J41" s="93">
        <v>300.011442</v>
      </c>
      <c r="K41" s="93">
        <v>2877.872114</v>
      </c>
    </row>
    <row r="42" spans="2:11" ht="12.75">
      <c r="B42" s="91" t="s">
        <v>25</v>
      </c>
      <c r="C42" s="92">
        <v>2006</v>
      </c>
      <c r="D42" s="93">
        <v>3.796819</v>
      </c>
      <c r="E42" s="93">
        <v>1.20516</v>
      </c>
      <c r="F42" s="93">
        <v>0.113</v>
      </c>
      <c r="G42" s="93">
        <v>2.478659</v>
      </c>
      <c r="H42" s="93">
        <v>12.9258265</v>
      </c>
      <c r="I42" s="93">
        <v>0</v>
      </c>
      <c r="J42" s="93">
        <v>6.699348</v>
      </c>
      <c r="K42" s="93">
        <v>6.2264785</v>
      </c>
    </row>
    <row r="43" spans="2:11" ht="12.75">
      <c r="B43" s="91"/>
      <c r="C43" s="92">
        <v>2007</v>
      </c>
      <c r="D43" s="93">
        <v>7.13331979542</v>
      </c>
      <c r="E43" s="93">
        <v>0.9462</v>
      </c>
      <c r="F43" s="93">
        <v>0.1126571004</v>
      </c>
      <c r="G43" s="93">
        <v>2.4786592030200003</v>
      </c>
      <c r="H43" s="93">
        <v>13.4764667089</v>
      </c>
      <c r="I43" s="93">
        <v>0</v>
      </c>
      <c r="J43" s="93">
        <v>6.9847402248</v>
      </c>
      <c r="K43" s="93">
        <v>6.4917264841</v>
      </c>
    </row>
    <row r="44" spans="2:12" ht="12.75">
      <c r="B44" s="91"/>
      <c r="C44" s="92">
        <v>2008</v>
      </c>
      <c r="D44" s="93">
        <v>4.161027964715401</v>
      </c>
      <c r="E44" s="93">
        <v>1.494</v>
      </c>
      <c r="F44" s="93">
        <v>0.1140089856048</v>
      </c>
      <c r="G44" s="93">
        <v>2.5530189791106004</v>
      </c>
      <c r="H44" s="93">
        <v>13.755035386120598</v>
      </c>
      <c r="I44" s="93">
        <v>0</v>
      </c>
      <c r="J44" s="93">
        <v>7.0685571074975995</v>
      </c>
      <c r="K44" s="93">
        <v>6.6864782786229995</v>
      </c>
      <c r="L44" s="94"/>
    </row>
    <row r="45" spans="2:11" ht="12.75">
      <c r="B45" s="91"/>
      <c r="C45" s="92">
        <v>2009</v>
      </c>
      <c r="D45" s="93">
        <v>6.281862</v>
      </c>
      <c r="E45" s="93">
        <v>1.494</v>
      </c>
      <c r="F45" s="93">
        <v>0.188574</v>
      </c>
      <c r="G45" s="93">
        <v>4.599288</v>
      </c>
      <c r="H45" s="93">
        <v>13.12602073621368</v>
      </c>
      <c r="I45" s="93">
        <v>0</v>
      </c>
      <c r="J45" s="93">
        <v>3.64982880216736</v>
      </c>
      <c r="K45" s="93">
        <v>9.476191934046321</v>
      </c>
    </row>
    <row r="46" spans="2:11" ht="12.75">
      <c r="B46" s="100"/>
      <c r="C46" s="101">
        <v>2010</v>
      </c>
      <c r="D46" s="102">
        <v>6.545477480000001</v>
      </c>
      <c r="E46" s="102">
        <v>1.52388</v>
      </c>
      <c r="F46" s="102">
        <v>0.19234548</v>
      </c>
      <c r="G46" s="102">
        <v>4.829252</v>
      </c>
      <c r="H46" s="102">
        <v>13.388541378210707</v>
      </c>
      <c r="I46" s="102">
        <v>0</v>
      </c>
      <c r="J46" s="102">
        <v>3.722825378210707</v>
      </c>
      <c r="K46" s="102">
        <v>9.665716</v>
      </c>
    </row>
    <row r="47" spans="2:11" ht="30" customHeight="1">
      <c r="B47" s="91"/>
      <c r="C47" s="92"/>
      <c r="D47" s="103"/>
      <c r="E47" s="103"/>
      <c r="F47" s="244" t="s">
        <v>26</v>
      </c>
      <c r="G47" s="244"/>
      <c r="H47" s="244"/>
      <c r="I47" s="93"/>
      <c r="J47" s="93"/>
      <c r="K47" s="93"/>
    </row>
    <row r="48" spans="2:11" ht="12.75" customHeight="1">
      <c r="B48" s="91" t="s">
        <v>17</v>
      </c>
      <c r="C48" s="92">
        <v>2006</v>
      </c>
      <c r="D48" s="93">
        <f>(D7/D7)*100</f>
        <v>100</v>
      </c>
      <c r="E48" s="93">
        <f>(E7/D7)*100</f>
        <v>23.160226256908537</v>
      </c>
      <c r="F48" s="93">
        <f>(F7/D7)*100</f>
        <v>11.879844193562603</v>
      </c>
      <c r="G48" s="93">
        <f>(G7/D7)*100</f>
        <v>64.95992954952887</v>
      </c>
      <c r="H48" s="93">
        <f>(H7/H7)*100</f>
        <v>100</v>
      </c>
      <c r="I48" s="93">
        <f>(I7/H7)*100</f>
        <v>24.513469000503257</v>
      </c>
      <c r="J48" s="93">
        <f>(J7/H7)*100</f>
        <v>11.343483915587981</v>
      </c>
      <c r="K48" s="93">
        <f>(K7/H7)*100</f>
        <v>64.14304708390877</v>
      </c>
    </row>
    <row r="49" spans="2:11" ht="12.75">
      <c r="B49" s="91"/>
      <c r="C49" s="92">
        <v>2007</v>
      </c>
      <c r="D49" s="93">
        <f>(D8/D8)*100</f>
        <v>100</v>
      </c>
      <c r="E49" s="93">
        <f>(E8/D8)*100</f>
        <v>22.57169315534296</v>
      </c>
      <c r="F49" s="93">
        <f>(F8/D8)*100</f>
        <v>11.619725670099763</v>
      </c>
      <c r="G49" s="93">
        <f>(G8/D8)*100</f>
        <v>65.80858117455728</v>
      </c>
      <c r="H49" s="93">
        <f>(H8/H8)*100</f>
        <v>100</v>
      </c>
      <c r="I49" s="93">
        <f>(I8/H8)*100</f>
        <v>24.516130632856402</v>
      </c>
      <c r="J49" s="93">
        <f>(J8/H8)*100</f>
        <v>11.102853775160034</v>
      </c>
      <c r="K49" s="93">
        <f>(K8/H8)*100</f>
        <v>64.38101559198356</v>
      </c>
    </row>
    <row r="50" spans="2:11" ht="12.75">
      <c r="B50" s="91"/>
      <c r="C50" s="92">
        <v>2008</v>
      </c>
      <c r="D50" s="93">
        <f>(D9/D9)*100</f>
        <v>100</v>
      </c>
      <c r="E50" s="93">
        <f>(E9/D9)*100</f>
        <v>21.693112582592384</v>
      </c>
      <c r="F50" s="93">
        <f>(F9/D9)*100</f>
        <v>11.629396779629184</v>
      </c>
      <c r="G50" s="93">
        <f>(G9/D9)*100</f>
        <v>66.67749063777843</v>
      </c>
      <c r="H50" s="93">
        <f>(H9/H9)*100</f>
        <v>100</v>
      </c>
      <c r="I50" s="93">
        <f>(I9/H9)*100</f>
        <v>23.439596821897222</v>
      </c>
      <c r="J50" s="93">
        <f>(J9/H9)*100</f>
        <v>11.28201667750796</v>
      </c>
      <c r="K50" s="93">
        <f>(K9/H9)*100</f>
        <v>65.2783865005948</v>
      </c>
    </row>
    <row r="51" spans="2:11" ht="12.75">
      <c r="B51" s="91"/>
      <c r="C51" s="92">
        <v>2009</v>
      </c>
      <c r="D51" s="93">
        <f>(D10/D10)*100</f>
        <v>100</v>
      </c>
      <c r="E51" s="93">
        <f>(E10/D10)*100</f>
        <v>21.768043115276285</v>
      </c>
      <c r="F51" s="93">
        <f>(F10/D10)*100</f>
        <v>11.849211168081075</v>
      </c>
      <c r="G51" s="93">
        <f>(G10/D10)*100</f>
        <v>66.38274571664265</v>
      </c>
      <c r="H51" s="93">
        <f>(H10/H10)*100</f>
        <v>100</v>
      </c>
      <c r="I51" s="93">
        <f>(I10/H10)*100</f>
        <v>23.92865363971157</v>
      </c>
      <c r="J51" s="93">
        <f>(J10/H10)*100</f>
        <v>11.763116374441024</v>
      </c>
      <c r="K51" s="93">
        <f>(K10/H10)*100</f>
        <v>64.3082299858474</v>
      </c>
    </row>
    <row r="52" spans="2:11" ht="12.75">
      <c r="B52" s="91"/>
      <c r="C52" s="92">
        <v>2010</v>
      </c>
      <c r="D52" s="93">
        <f>(D11/D11)*100</f>
        <v>100</v>
      </c>
      <c r="E52" s="93">
        <f>(E11/D11)*100</f>
        <v>21.228289322857673</v>
      </c>
      <c r="F52" s="93">
        <f>(F11/D11)*100</f>
        <v>11.506695961764832</v>
      </c>
      <c r="G52" s="93">
        <f>(G11/D11)*100</f>
        <v>67.26501471537748</v>
      </c>
      <c r="H52" s="93">
        <f>(H11/H11)*100</f>
        <v>100</v>
      </c>
      <c r="I52" s="93">
        <f>(I11/H11)*100</f>
        <v>23.142850655296385</v>
      </c>
      <c r="J52" s="93">
        <f>(J11/H11)*100</f>
        <v>11.56961746727663</v>
      </c>
      <c r="K52" s="93">
        <f>(K11/H11)*100</f>
        <v>65.28753187742699</v>
      </c>
    </row>
    <row r="53" spans="2:11" ht="12.75">
      <c r="B53" s="91" t="s">
        <v>37</v>
      </c>
      <c r="C53" s="92">
        <v>2006</v>
      </c>
      <c r="D53" s="93">
        <f aca="true" t="shared" si="0" ref="D53:K57">(D12/D7)*100</f>
        <v>31.953549083321747</v>
      </c>
      <c r="E53" s="93">
        <f t="shared" si="0"/>
        <v>7.449740591065989</v>
      </c>
      <c r="F53" s="93">
        <f t="shared" si="0"/>
        <v>36.77168381701222</v>
      </c>
      <c r="G53" s="93">
        <f t="shared" si="0"/>
        <v>39.80877710520105</v>
      </c>
      <c r="H53" s="93">
        <f t="shared" si="0"/>
        <v>52.86350937066686</v>
      </c>
      <c r="I53" s="93">
        <f t="shared" si="0"/>
        <v>66.38366448793201</v>
      </c>
      <c r="J53" s="93">
        <f t="shared" si="0"/>
        <v>59.923073042647914</v>
      </c>
      <c r="K53" s="93">
        <f t="shared" si="0"/>
        <v>46.44806811832117</v>
      </c>
    </row>
    <row r="54" spans="2:11" ht="12.75">
      <c r="B54" s="104"/>
      <c r="C54" s="92">
        <v>2007</v>
      </c>
      <c r="D54" s="93">
        <f t="shared" si="0"/>
        <v>32.47349770804155</v>
      </c>
      <c r="E54" s="93">
        <f t="shared" si="0"/>
        <v>7.451950021549935</v>
      </c>
      <c r="F54" s="93">
        <f t="shared" si="0"/>
        <v>38.88046587330985</v>
      </c>
      <c r="G54" s="93">
        <f t="shared" si="0"/>
        <v>39.924372281574534</v>
      </c>
      <c r="H54" s="93">
        <f t="shared" si="0"/>
        <v>49.02197373632947</v>
      </c>
      <c r="I54" s="93">
        <f t="shared" si="0"/>
        <v>62.43535602372615</v>
      </c>
      <c r="J54" s="93">
        <f t="shared" si="0"/>
        <v>57.98152780093636</v>
      </c>
      <c r="K54" s="93">
        <f t="shared" si="0"/>
        <v>42.36906764098724</v>
      </c>
    </row>
    <row r="55" spans="2:11" ht="12.75">
      <c r="B55" s="104"/>
      <c r="C55" s="92">
        <v>2008</v>
      </c>
      <c r="D55" s="93">
        <f t="shared" si="0"/>
        <v>32.995806778832495</v>
      </c>
      <c r="E55" s="93">
        <f t="shared" si="0"/>
        <v>7.2278516310847305</v>
      </c>
      <c r="F55" s="93">
        <f t="shared" si="0"/>
        <v>42.34756983255369</v>
      </c>
      <c r="G55" s="93">
        <f t="shared" si="0"/>
        <v>39.74818729879448</v>
      </c>
      <c r="H55" s="93">
        <f t="shared" si="0"/>
        <v>48.3680872622003</v>
      </c>
      <c r="I55" s="93">
        <f t="shared" si="0"/>
        <v>64.41563966851646</v>
      </c>
      <c r="J55" s="93">
        <f t="shared" si="0"/>
        <v>56.03406144922807</v>
      </c>
      <c r="K55" s="93">
        <f t="shared" si="0"/>
        <v>41.28096651963269</v>
      </c>
    </row>
    <row r="56" spans="2:11" ht="12.75">
      <c r="B56" s="104"/>
      <c r="C56" s="92">
        <v>2009</v>
      </c>
      <c r="D56" s="93">
        <f t="shared" si="0"/>
        <v>32.50567802343871</v>
      </c>
      <c r="E56" s="93">
        <f t="shared" si="0"/>
        <v>6.720830866789225</v>
      </c>
      <c r="F56" s="93">
        <f t="shared" si="0"/>
        <v>41.2235935817509</v>
      </c>
      <c r="G56" s="93">
        <f t="shared" si="0"/>
        <v>39.40483890156422</v>
      </c>
      <c r="H56" s="93">
        <f t="shared" si="0"/>
        <v>43.08512909232455</v>
      </c>
      <c r="I56" s="93">
        <f t="shared" si="0"/>
        <v>60.04755522306334</v>
      </c>
      <c r="J56" s="93">
        <f t="shared" si="0"/>
        <v>57.51261313130303</v>
      </c>
      <c r="K56" s="93">
        <f t="shared" si="0"/>
        <v>34.13448321637352</v>
      </c>
    </row>
    <row r="57" spans="2:11" ht="12.75">
      <c r="B57" s="104"/>
      <c r="C57" s="92">
        <v>2010</v>
      </c>
      <c r="D57" s="93">
        <f t="shared" si="0"/>
        <v>33.6868641181499</v>
      </c>
      <c r="E57" s="93">
        <f t="shared" si="0"/>
        <v>7.0450130564109035</v>
      </c>
      <c r="F57" s="93">
        <f t="shared" si="0"/>
        <v>43.25851892814707</v>
      </c>
      <c r="G57" s="93">
        <f t="shared" si="0"/>
        <v>40.45743872684559</v>
      </c>
      <c r="H57" s="93">
        <f t="shared" si="0"/>
        <v>42.87603094851383</v>
      </c>
      <c r="I57" s="93">
        <f t="shared" si="0"/>
        <v>59.74952024793572</v>
      </c>
      <c r="J57" s="93">
        <f t="shared" si="0"/>
        <v>56.23417836116781</v>
      </c>
      <c r="K57" s="93">
        <f t="shared" si="0"/>
        <v>34.527587028938896</v>
      </c>
    </row>
    <row r="58" spans="2:11" ht="12.75">
      <c r="B58" s="91" t="s">
        <v>39</v>
      </c>
      <c r="C58" s="92">
        <v>2006</v>
      </c>
      <c r="D58" s="93">
        <f aca="true" t="shared" si="1" ref="D58:K62">(D17/D7)*100</f>
        <v>5.32803772242918</v>
      </c>
      <c r="E58" s="93">
        <f t="shared" si="1"/>
        <v>6.900512616327662</v>
      </c>
      <c r="F58" s="93">
        <f t="shared" si="1"/>
        <v>4.519510594953417</v>
      </c>
      <c r="G58" s="93">
        <f t="shared" si="1"/>
        <v>4.915264829797389</v>
      </c>
      <c r="H58" s="93">
        <f t="shared" si="1"/>
        <v>0.8964214688659701</v>
      </c>
      <c r="I58" s="93">
        <f t="shared" si="1"/>
        <v>0.29028022439651385</v>
      </c>
      <c r="J58" s="93">
        <f t="shared" si="1"/>
        <v>0.3466335375269757</v>
      </c>
      <c r="K58" s="93">
        <f t="shared" si="1"/>
        <v>1.2252978805955395</v>
      </c>
    </row>
    <row r="59" spans="2:11" ht="12.75">
      <c r="B59" s="104"/>
      <c r="C59" s="92">
        <v>2007</v>
      </c>
      <c r="D59" s="93">
        <f t="shared" si="1"/>
        <v>5.077356156735616</v>
      </c>
      <c r="E59" s="93">
        <f t="shared" si="1"/>
        <v>6.858993252970054</v>
      </c>
      <c r="F59" s="93">
        <f t="shared" si="1"/>
        <v>4.2690910782188904</v>
      </c>
      <c r="G59" s="93">
        <f t="shared" si="1"/>
        <v>4.608986427147666</v>
      </c>
      <c r="H59" s="93">
        <f t="shared" si="1"/>
        <v>0.9429726101768954</v>
      </c>
      <c r="I59" s="93">
        <f t="shared" si="1"/>
        <v>0.3647019400154746</v>
      </c>
      <c r="J59" s="93">
        <f t="shared" si="1"/>
        <v>0.3851033554025921</v>
      </c>
      <c r="K59" s="93">
        <f t="shared" si="1"/>
        <v>1.2593842086105782</v>
      </c>
    </row>
    <row r="60" spans="2:11" ht="12.75" customHeight="1">
      <c r="B60" s="104"/>
      <c r="C60" s="92">
        <v>2008</v>
      </c>
      <c r="D60" s="93">
        <f t="shared" si="1"/>
        <v>5.243237494041095</v>
      </c>
      <c r="E60" s="93">
        <f t="shared" si="1"/>
        <v>7.743215157573981</v>
      </c>
      <c r="F60" s="93">
        <f t="shared" si="1"/>
        <v>3.831408711975552</v>
      </c>
      <c r="G60" s="93">
        <f t="shared" si="1"/>
        <v>4.676125872776517</v>
      </c>
      <c r="H60" s="93">
        <f t="shared" si="1"/>
        <v>1.0774669127196546</v>
      </c>
      <c r="I60" s="93">
        <f t="shared" si="1"/>
        <v>0.3228004214206054</v>
      </c>
      <c r="J60" s="93">
        <f t="shared" si="1"/>
        <v>0.40496990931874766</v>
      </c>
      <c r="K60" s="93">
        <f t="shared" si="1"/>
        <v>1.4646731850247823</v>
      </c>
    </row>
    <row r="61" spans="2:11" ht="12.75">
      <c r="B61" s="104"/>
      <c r="C61" s="92">
        <v>2009</v>
      </c>
      <c r="D61" s="93">
        <f t="shared" si="1"/>
        <v>6.430655685724836</v>
      </c>
      <c r="E61" s="93">
        <f t="shared" si="1"/>
        <v>8.306499588243751</v>
      </c>
      <c r="F61" s="93">
        <f t="shared" si="1"/>
        <v>4.767906061725905</v>
      </c>
      <c r="G61" s="93">
        <f t="shared" si="1"/>
        <v>6.112332312609953</v>
      </c>
      <c r="H61" s="93">
        <f t="shared" si="1"/>
        <v>1.19159707887485</v>
      </c>
      <c r="I61" s="93">
        <f t="shared" si="1"/>
        <v>0.18583203079818691</v>
      </c>
      <c r="J61" s="93">
        <f t="shared" si="1"/>
        <v>0.4968871715118826</v>
      </c>
      <c r="K61" s="93">
        <f t="shared" si="1"/>
        <v>1.692910160765565</v>
      </c>
    </row>
    <row r="62" spans="2:11" ht="12.75">
      <c r="B62" s="104"/>
      <c r="C62" s="92">
        <v>2010</v>
      </c>
      <c r="D62" s="93">
        <f t="shared" si="1"/>
        <v>6.133435731348203</v>
      </c>
      <c r="E62" s="93">
        <f t="shared" si="1"/>
        <v>8.41317442651681</v>
      </c>
      <c r="F62" s="93">
        <f t="shared" si="1"/>
        <v>4.740092704602222</v>
      </c>
      <c r="G62" s="93">
        <f t="shared" si="1"/>
        <v>5.652321170394369</v>
      </c>
      <c r="H62" s="93">
        <f t="shared" si="1"/>
        <v>1.4568386479235536</v>
      </c>
      <c r="I62" s="93">
        <f t="shared" si="1"/>
        <v>0.17962366199324162</v>
      </c>
      <c r="J62" s="93">
        <f t="shared" si="1"/>
        <v>0.47228346472822896</v>
      </c>
      <c r="K62" s="93">
        <f t="shared" si="1"/>
        <v>2.0840536971302797</v>
      </c>
    </row>
    <row r="63" spans="2:11" ht="12.75">
      <c r="B63" s="91" t="s">
        <v>38</v>
      </c>
      <c r="C63" s="92">
        <v>2006</v>
      </c>
      <c r="D63" s="93">
        <f aca="true" t="shared" si="2" ref="D63:K67">(D22/D7)*100</f>
        <v>62.71841319424907</v>
      </c>
      <c r="E63" s="93">
        <f t="shared" si="2"/>
        <v>85.64974679260635</v>
      </c>
      <c r="F63" s="93">
        <f t="shared" si="2"/>
        <v>58.708805588034366</v>
      </c>
      <c r="G63" s="93">
        <f t="shared" si="2"/>
        <v>55.275958065001554</v>
      </c>
      <c r="H63" s="93">
        <f t="shared" si="2"/>
        <v>46.240069160467165</v>
      </c>
      <c r="I63" s="93">
        <f t="shared" si="2"/>
        <v>33.32605528767148</v>
      </c>
      <c r="J63" s="93">
        <f t="shared" si="2"/>
        <v>39.73029341982511</v>
      </c>
      <c r="K63" s="93">
        <f t="shared" si="2"/>
        <v>52.32663400108329</v>
      </c>
    </row>
    <row r="64" spans="2:11" ht="12.75">
      <c r="B64" s="104"/>
      <c r="C64" s="92">
        <v>2007</v>
      </c>
      <c r="D64" s="93">
        <f t="shared" si="2"/>
        <v>62.493903047855156</v>
      </c>
      <c r="E64" s="93">
        <f t="shared" si="2"/>
        <v>85.68905672548</v>
      </c>
      <c r="F64" s="93">
        <f t="shared" si="2"/>
        <v>56.850443048471256</v>
      </c>
      <c r="G64" s="93">
        <f t="shared" si="2"/>
        <v>55.46664129127781</v>
      </c>
      <c r="H64" s="93">
        <f t="shared" si="2"/>
        <v>50.035053653493634</v>
      </c>
      <c r="I64" s="93">
        <f t="shared" si="2"/>
        <v>37.199942036258385</v>
      </c>
      <c r="J64" s="93">
        <f t="shared" si="2"/>
        <v>41.63336884366104</v>
      </c>
      <c r="K64" s="93">
        <f t="shared" si="2"/>
        <v>56.37154815040216</v>
      </c>
    </row>
    <row r="65" spans="2:11" ht="12.75">
      <c r="B65" s="104"/>
      <c r="C65" s="92">
        <v>2008</v>
      </c>
      <c r="D65" s="93">
        <f t="shared" si="2"/>
        <v>61.76095572712641</v>
      </c>
      <c r="E65" s="93">
        <f t="shared" si="2"/>
        <v>85.02893321134128</v>
      </c>
      <c r="F65" s="93">
        <f t="shared" si="2"/>
        <v>53.82102145547075</v>
      </c>
      <c r="G65" s="93">
        <f t="shared" si="2"/>
        <v>55.57568682842899</v>
      </c>
      <c r="H65" s="93">
        <f t="shared" si="2"/>
        <v>50.55444582508004</v>
      </c>
      <c r="I65" s="93">
        <f t="shared" si="2"/>
        <v>35.26155991006293</v>
      </c>
      <c r="J65" s="93">
        <f t="shared" si="2"/>
        <v>43.56096864145318</v>
      </c>
      <c r="K65" s="93">
        <f t="shared" si="2"/>
        <v>57.25436029534252</v>
      </c>
    </row>
    <row r="66" spans="2:11" ht="12.75">
      <c r="B66" s="104"/>
      <c r="C66" s="92">
        <v>2009</v>
      </c>
      <c r="D66" s="93">
        <f t="shared" si="2"/>
        <v>61.06366629083646</v>
      </c>
      <c r="E66" s="93">
        <f t="shared" si="2"/>
        <v>84.97266954496702</v>
      </c>
      <c r="F66" s="93">
        <f t="shared" si="2"/>
        <v>54.0085003565232</v>
      </c>
      <c r="G66" s="93">
        <f t="shared" si="2"/>
        <v>54.48282878582585</v>
      </c>
      <c r="H66" s="93">
        <f t="shared" si="2"/>
        <v>55.7232738288006</v>
      </c>
      <c r="I66" s="93">
        <f t="shared" si="2"/>
        <v>39.76661274613847</v>
      </c>
      <c r="J66" s="93">
        <f t="shared" si="2"/>
        <v>41.99049969718509</v>
      </c>
      <c r="K66" s="93">
        <f t="shared" si="2"/>
        <v>64.17260662286093</v>
      </c>
    </row>
    <row r="67" spans="2:11" ht="12.75">
      <c r="B67" s="104"/>
      <c r="C67" s="92">
        <v>2010</v>
      </c>
      <c r="D67" s="93">
        <f t="shared" si="2"/>
        <v>60.179700150501894</v>
      </c>
      <c r="E67" s="93">
        <f t="shared" si="2"/>
        <v>84.54181251707227</v>
      </c>
      <c r="F67" s="93">
        <f t="shared" si="2"/>
        <v>52.001388367250726</v>
      </c>
      <c r="G67" s="93">
        <f t="shared" si="2"/>
        <v>53.89024010276003</v>
      </c>
      <c r="H67" s="93">
        <f t="shared" si="2"/>
        <v>55.66713040356262</v>
      </c>
      <c r="I67" s="93">
        <f t="shared" si="2"/>
        <v>40.07085609007105</v>
      </c>
      <c r="J67" s="93">
        <f t="shared" si="2"/>
        <v>43.293538174103965</v>
      </c>
      <c r="K67" s="93">
        <f t="shared" si="2"/>
        <v>63.38835927393083</v>
      </c>
    </row>
    <row r="68" spans="2:11" ht="12.75">
      <c r="B68" s="91" t="s">
        <v>23</v>
      </c>
      <c r="C68" s="92">
        <v>2006</v>
      </c>
      <c r="D68" s="93">
        <f aca="true" t="shared" si="3" ref="D68:K72">(D27/D7)*100</f>
        <v>9.375528363013537</v>
      </c>
      <c r="E68" s="93">
        <f t="shared" si="3"/>
        <v>19.835876870744986</v>
      </c>
      <c r="F68" s="93">
        <f t="shared" si="3"/>
        <v>9.404561377900686</v>
      </c>
      <c r="G68" s="93">
        <f t="shared" si="3"/>
        <v>5.6407806879328986</v>
      </c>
      <c r="H68" s="93">
        <f t="shared" si="3"/>
        <v>4.439784342949993</v>
      </c>
      <c r="I68" s="93">
        <f t="shared" si="3"/>
        <v>2.136907088783974</v>
      </c>
      <c r="J68" s="93">
        <f t="shared" si="3"/>
        <v>4.411694555791844</v>
      </c>
      <c r="K68" s="93">
        <f t="shared" si="3"/>
        <v>5.32483968116178</v>
      </c>
    </row>
    <row r="69" spans="2:11" ht="12.75">
      <c r="B69" s="91"/>
      <c r="C69" s="92">
        <v>2007</v>
      </c>
      <c r="D69" s="93">
        <f t="shared" si="3"/>
        <v>9.111046526718733</v>
      </c>
      <c r="E69" s="93">
        <f t="shared" si="3"/>
        <v>19.990336981566458</v>
      </c>
      <c r="F69" s="93">
        <f t="shared" si="3"/>
        <v>8.767070108806802</v>
      </c>
      <c r="G69" s="93">
        <f t="shared" si="3"/>
        <v>5.4402928047869805</v>
      </c>
      <c r="H69" s="93">
        <f t="shared" si="3"/>
        <v>4.668153909772726</v>
      </c>
      <c r="I69" s="93">
        <f t="shared" si="3"/>
        <v>2.290068988452828</v>
      </c>
      <c r="J69" s="93">
        <f t="shared" si="3"/>
        <v>4.924137973805786</v>
      </c>
      <c r="K69" s="93">
        <f t="shared" si="3"/>
        <v>5.529576899848699</v>
      </c>
    </row>
    <row r="70" spans="2:11" ht="12.75">
      <c r="B70" s="91"/>
      <c r="C70" s="92">
        <v>2008</v>
      </c>
      <c r="D70" s="93">
        <f t="shared" si="3"/>
        <v>9.315896067076938</v>
      </c>
      <c r="E70" s="93">
        <f t="shared" si="3"/>
        <v>21.23871012338038</v>
      </c>
      <c r="F70" s="93">
        <f t="shared" si="3"/>
        <v>8.704638402034941</v>
      </c>
      <c r="G70" s="93">
        <f t="shared" si="3"/>
        <v>5.543492707301623</v>
      </c>
      <c r="H70" s="93">
        <f t="shared" si="3"/>
        <v>4.544823822352771</v>
      </c>
      <c r="I70" s="93">
        <f t="shared" si="3"/>
        <v>2.3178675472898034</v>
      </c>
      <c r="J70" s="93">
        <f t="shared" si="3"/>
        <v>4.651772614164454</v>
      </c>
      <c r="K70" s="93">
        <f t="shared" si="3"/>
        <v>5.3259760828202785</v>
      </c>
    </row>
    <row r="71" spans="2:11" ht="12.75">
      <c r="B71" s="91"/>
      <c r="C71" s="92">
        <v>2009</v>
      </c>
      <c r="D71" s="93">
        <f t="shared" si="3"/>
        <v>9.009313481460799</v>
      </c>
      <c r="E71" s="93">
        <f t="shared" si="3"/>
        <v>20.695340308710552</v>
      </c>
      <c r="F71" s="93">
        <f t="shared" si="3"/>
        <v>8.909667446584988</v>
      </c>
      <c r="G71" s="93">
        <f t="shared" si="3"/>
        <v>5.195051112842578</v>
      </c>
      <c r="H71" s="93">
        <f t="shared" si="3"/>
        <v>4.938432254265007</v>
      </c>
      <c r="I71" s="93">
        <f t="shared" si="3"/>
        <v>2.3798293504350263</v>
      </c>
      <c r="J71" s="93">
        <f t="shared" si="3"/>
        <v>4.312033919765663</v>
      </c>
      <c r="K71" s="93">
        <f t="shared" si="3"/>
        <v>6.005050309339374</v>
      </c>
    </row>
    <row r="72" spans="2:11" ht="12.75">
      <c r="B72" s="91"/>
      <c r="C72" s="92">
        <v>2010</v>
      </c>
      <c r="D72" s="93">
        <f t="shared" si="3"/>
        <v>8.721083653809716</v>
      </c>
      <c r="E72" s="93">
        <f t="shared" si="3"/>
        <v>19.249798756654705</v>
      </c>
      <c r="F72" s="93">
        <f t="shared" si="3"/>
        <v>8.42599392816165</v>
      </c>
      <c r="G72" s="93">
        <f t="shared" si="3"/>
        <v>5.448786701552573</v>
      </c>
      <c r="H72" s="93">
        <f t="shared" si="3"/>
        <v>4.765964633389137</v>
      </c>
      <c r="I72" s="93">
        <f t="shared" si="3"/>
        <v>2.167253130464579</v>
      </c>
      <c r="J72" s="93">
        <f t="shared" si="3"/>
        <v>4.054563852673861</v>
      </c>
      <c r="K72" s="93">
        <f t="shared" si="3"/>
        <v>5.8132124790504776</v>
      </c>
    </row>
    <row r="73" spans="2:11" ht="12.75">
      <c r="B73" s="91" t="s">
        <v>97</v>
      </c>
      <c r="C73" s="92">
        <v>2006</v>
      </c>
      <c r="D73" s="93">
        <f aca="true" t="shared" si="4" ref="D73:K77">(D32/D7)*100</f>
        <v>13.385084089864677</v>
      </c>
      <c r="E73" s="93">
        <f t="shared" si="4"/>
        <v>14.09189527946864</v>
      </c>
      <c r="F73" s="93">
        <f t="shared" si="4"/>
        <v>10.262433017962413</v>
      </c>
      <c r="G73" s="93">
        <f t="shared" si="4"/>
        <v>13.704153110977371</v>
      </c>
      <c r="H73" s="93">
        <f t="shared" si="4"/>
        <v>4.739787743877453</v>
      </c>
      <c r="I73" s="93">
        <f t="shared" si="4"/>
        <v>2.569197463066205</v>
      </c>
      <c r="J73" s="93">
        <f t="shared" si="4"/>
        <v>6.727502134660053</v>
      </c>
      <c r="K73" s="93">
        <f t="shared" si="4"/>
        <v>5.217798888261125</v>
      </c>
    </row>
    <row r="74" spans="2:11" ht="12.75">
      <c r="B74" s="91"/>
      <c r="C74" s="92">
        <v>2007</v>
      </c>
      <c r="D74" s="93">
        <f t="shared" si="4"/>
        <v>13.282249020822185</v>
      </c>
      <c r="E74" s="93">
        <f t="shared" si="4"/>
        <v>13.911419790333216</v>
      </c>
      <c r="F74" s="93">
        <f t="shared" si="4"/>
        <v>9.710683518463277</v>
      </c>
      <c r="G74" s="93">
        <f t="shared" si="4"/>
        <v>13.697075800419167</v>
      </c>
      <c r="H74" s="93">
        <f t="shared" si="4"/>
        <v>5.1097150710381305</v>
      </c>
      <c r="I74" s="93">
        <f t="shared" si="4"/>
        <v>3.8084259106582974</v>
      </c>
      <c r="J74" s="93">
        <f t="shared" si="4"/>
        <v>7.085096580994773</v>
      </c>
      <c r="K74" s="93">
        <f t="shared" si="4"/>
        <v>5.264577539424386</v>
      </c>
    </row>
    <row r="75" spans="2:11" ht="12.75">
      <c r="B75" s="91"/>
      <c r="C75" s="92">
        <v>2008</v>
      </c>
      <c r="D75" s="93">
        <f t="shared" si="4"/>
        <v>13.466517928694714</v>
      </c>
      <c r="E75" s="93">
        <f t="shared" si="4"/>
        <v>13.140169298046157</v>
      </c>
      <c r="F75" s="93">
        <f t="shared" si="4"/>
        <v>9.71938634682014</v>
      </c>
      <c r="G75" s="93">
        <f t="shared" si="4"/>
        <v>14.226240543514168</v>
      </c>
      <c r="H75" s="93">
        <f t="shared" si="4"/>
        <v>5.271805771061235</v>
      </c>
      <c r="I75" s="93">
        <f t="shared" si="4"/>
        <v>3.821173729439056</v>
      </c>
      <c r="J75" s="93">
        <f t="shared" si="4"/>
        <v>7.474654506834779</v>
      </c>
      <c r="K75" s="93">
        <f t="shared" si="4"/>
        <v>5.41196937662832</v>
      </c>
    </row>
    <row r="76" spans="2:11" ht="12.75">
      <c r="B76" s="91"/>
      <c r="C76" s="92">
        <v>2009</v>
      </c>
      <c r="D76" s="93">
        <f t="shared" si="4"/>
        <v>13.105147705117522</v>
      </c>
      <c r="E76" s="93">
        <f t="shared" si="4"/>
        <v>13.195614865546016</v>
      </c>
      <c r="F76" s="93">
        <f t="shared" si="4"/>
        <v>7.944591048651725</v>
      </c>
      <c r="G76" s="93">
        <f t="shared" si="4"/>
        <v>13.996632862588934</v>
      </c>
      <c r="H76" s="93">
        <f t="shared" si="4"/>
        <v>4.748544416993794</v>
      </c>
      <c r="I76" s="93">
        <f t="shared" si="4"/>
        <v>3.433706308736157</v>
      </c>
      <c r="J76" s="93">
        <f t="shared" si="4"/>
        <v>7.983709594000175</v>
      </c>
      <c r="K76" s="93">
        <f t="shared" si="4"/>
        <v>4.646017589800358</v>
      </c>
    </row>
    <row r="77" spans="2:11" ht="12.75">
      <c r="B77" s="91"/>
      <c r="C77" s="92">
        <v>2010</v>
      </c>
      <c r="D77" s="93">
        <f t="shared" si="4"/>
        <v>13.43404340763368</v>
      </c>
      <c r="E77" s="93">
        <f t="shared" si="4"/>
        <v>12.939031694714142</v>
      </c>
      <c r="F77" s="93">
        <f t="shared" si="4"/>
        <v>7.568383108971998</v>
      </c>
      <c r="G77" s="93">
        <f t="shared" si="4"/>
        <v>14.593674783049435</v>
      </c>
      <c r="H77" s="93">
        <f t="shared" si="4"/>
        <v>4.864470003130767</v>
      </c>
      <c r="I77" s="93">
        <f t="shared" si="4"/>
        <v>3.574271922027524</v>
      </c>
      <c r="J77" s="93">
        <f t="shared" si="4"/>
        <v>7.902963678772254</v>
      </c>
      <c r="K77" s="93">
        <f t="shared" si="4"/>
        <v>4.783361898031453</v>
      </c>
    </row>
    <row r="78" spans="2:11" ht="12.75">
      <c r="B78" s="91" t="s">
        <v>24</v>
      </c>
      <c r="C78" s="92">
        <v>2006</v>
      </c>
      <c r="D78" s="105">
        <f aca="true" t="shared" si="5" ref="D78:K79">(D37/D7)*100</f>
        <v>39.90849354822416</v>
      </c>
      <c r="E78" s="105">
        <f t="shared" si="5"/>
        <v>51.65439867098157</v>
      </c>
      <c r="F78" s="105">
        <f t="shared" si="5"/>
        <v>39.02945860051206</v>
      </c>
      <c r="G78" s="105">
        <f t="shared" si="5"/>
        <v>35.88147221630795</v>
      </c>
      <c r="H78" s="93">
        <f t="shared" si="5"/>
        <v>36.89642772524381</v>
      </c>
      <c r="I78" s="93">
        <f t="shared" si="5"/>
        <v>28.6199507358213</v>
      </c>
      <c r="J78" s="93">
        <f t="shared" si="5"/>
        <v>27.841452487495193</v>
      </c>
      <c r="K78" s="93">
        <f t="shared" si="5"/>
        <v>41.660780869853</v>
      </c>
    </row>
    <row r="79" spans="2:11" ht="12.75">
      <c r="B79" s="91"/>
      <c r="C79" s="92">
        <v>2007</v>
      </c>
      <c r="D79" s="105">
        <f t="shared" si="5"/>
        <v>40.01181917481972</v>
      </c>
      <c r="E79" s="105">
        <f t="shared" si="5"/>
        <v>51.73512248838671</v>
      </c>
      <c r="F79" s="105">
        <f t="shared" si="5"/>
        <v>38.36062165562358</v>
      </c>
      <c r="G79" s="105">
        <f t="shared" si="5"/>
        <v>36.282391513864034</v>
      </c>
      <c r="H79" s="93">
        <f t="shared" si="5"/>
        <v>40.09163103950604</v>
      </c>
      <c r="I79" s="93">
        <f t="shared" si="5"/>
        <v>31.101447137147254</v>
      </c>
      <c r="J79" s="93">
        <f t="shared" si="5"/>
        <v>28.851314362076852</v>
      </c>
      <c r="K79" s="93">
        <f t="shared" si="5"/>
        <v>45.4535240175131</v>
      </c>
    </row>
    <row r="80" spans="2:11" ht="12.75">
      <c r="B80" s="91"/>
      <c r="C80" s="92">
        <v>2008</v>
      </c>
      <c r="D80" s="105">
        <f aca="true" t="shared" si="6" ref="D80:K82">(D39/D9)*100</f>
        <v>38.927979381397634</v>
      </c>
      <c r="E80" s="105">
        <f t="shared" si="6"/>
        <v>50.56636730183457</v>
      </c>
      <c r="F80" s="105">
        <f t="shared" si="6"/>
        <v>35.38508405313963</v>
      </c>
      <c r="G80" s="105">
        <f t="shared" si="6"/>
        <v>35.75942696744083</v>
      </c>
      <c r="H80" s="93">
        <f t="shared" si="6"/>
        <v>40.57181866332104</v>
      </c>
      <c r="I80" s="93">
        <f t="shared" si="6"/>
        <v>29.122518633334067</v>
      </c>
      <c r="J80" s="93">
        <f t="shared" si="6"/>
        <v>30.678433146551605</v>
      </c>
      <c r="K80" s="93">
        <f t="shared" si="6"/>
        <v>46.39280072741628</v>
      </c>
    </row>
    <row r="81" spans="2:11" ht="12.75">
      <c r="B81" s="91"/>
      <c r="C81" s="92">
        <v>2009</v>
      </c>
      <c r="D81" s="105">
        <f t="shared" si="6"/>
        <v>38.869262845775076</v>
      </c>
      <c r="E81" s="105">
        <f t="shared" si="6"/>
        <v>50.994373155431184</v>
      </c>
      <c r="F81" s="105">
        <f t="shared" si="6"/>
        <v>37.1339892794344</v>
      </c>
      <c r="G81" s="105">
        <f t="shared" si="6"/>
        <v>35.202974287676184</v>
      </c>
      <c r="H81" s="93">
        <f t="shared" si="6"/>
        <v>45.868702396914685</v>
      </c>
      <c r="I81" s="93">
        <f t="shared" si="6"/>
        <v>33.95307708696728</v>
      </c>
      <c r="J81" s="93">
        <f t="shared" si="6"/>
        <v>29.298589954042743</v>
      </c>
      <c r="K81" s="93">
        <f t="shared" si="6"/>
        <v>53.333392873561806</v>
      </c>
    </row>
    <row r="82" spans="2:11" ht="12.75">
      <c r="B82" s="91"/>
      <c r="C82" s="92">
        <v>2010</v>
      </c>
      <c r="D82" s="105">
        <f t="shared" si="6"/>
        <v>37.94672733004372</v>
      </c>
      <c r="E82" s="105">
        <f t="shared" si="6"/>
        <v>52.26760732539197</v>
      </c>
      <c r="F82" s="105">
        <f t="shared" si="6"/>
        <v>35.987130936832514</v>
      </c>
      <c r="G82" s="105">
        <f t="shared" si="6"/>
        <v>33.762393093506645</v>
      </c>
      <c r="H82" s="93">
        <f t="shared" si="6"/>
        <v>45.876886419223744</v>
      </c>
      <c r="I82" s="93">
        <f t="shared" si="6"/>
        <v>34.329331037578946</v>
      </c>
      <c r="J82" s="93">
        <f t="shared" si="6"/>
        <v>30.951929858229576</v>
      </c>
      <c r="K82" s="93">
        <f t="shared" si="6"/>
        <v>52.61507019041473</v>
      </c>
    </row>
    <row r="83" spans="2:11" ht="12.75">
      <c r="B83" s="91" t="s">
        <v>25</v>
      </c>
      <c r="C83" s="92">
        <v>2006</v>
      </c>
      <c r="D83" s="95">
        <f aca="true" t="shared" si="7" ref="D83:K85">(D42/D7)*100</f>
        <v>0.04930719314669969</v>
      </c>
      <c r="E83" s="95">
        <f t="shared" si="7"/>
        <v>0.06757597141113265</v>
      </c>
      <c r="F83" s="95">
        <f t="shared" si="7"/>
        <v>0.01235259165921441</v>
      </c>
      <c r="G83" s="95">
        <f t="shared" si="7"/>
        <v>0.04955204978332571</v>
      </c>
      <c r="H83" s="93">
        <f t="shared" si="7"/>
        <v>0.16406934839590692</v>
      </c>
      <c r="I83" s="93">
        <f t="shared" si="7"/>
        <v>0</v>
      </c>
      <c r="J83" s="93">
        <f t="shared" si="7"/>
        <v>0.749644241878011</v>
      </c>
      <c r="K83" s="93">
        <f t="shared" si="7"/>
        <v>0.12321456180738573</v>
      </c>
    </row>
    <row r="84" spans="2:11" ht="12.75">
      <c r="B84" s="91"/>
      <c r="C84" s="92">
        <v>2007</v>
      </c>
      <c r="D84" s="95">
        <f t="shared" si="7"/>
        <v>0.08878832549452183</v>
      </c>
      <c r="E84" s="95">
        <f t="shared" si="7"/>
        <v>0.052177465193627245</v>
      </c>
      <c r="F84" s="95">
        <f t="shared" si="7"/>
        <v>0.01206776557759132</v>
      </c>
      <c r="G84" s="95">
        <f t="shared" si="7"/>
        <v>0.046881172207612135</v>
      </c>
      <c r="H84" s="93">
        <f t="shared" si="7"/>
        <v>0.16555363317673388</v>
      </c>
      <c r="I84" s="93">
        <f t="shared" si="7"/>
        <v>0</v>
      </c>
      <c r="J84" s="93">
        <f t="shared" si="7"/>
        <v>0.7728199267836235</v>
      </c>
      <c r="K84" s="93">
        <f t="shared" si="7"/>
        <v>0.12386969361598461</v>
      </c>
    </row>
    <row r="85" spans="2:11" ht="12.75">
      <c r="B85" s="91"/>
      <c r="C85" s="92">
        <v>2008</v>
      </c>
      <c r="D85" s="95">
        <f t="shared" si="7"/>
        <v>0.05056234995711743</v>
      </c>
      <c r="E85" s="95">
        <f t="shared" si="7"/>
        <v>0.08368648808017834</v>
      </c>
      <c r="F85" s="95">
        <f t="shared" si="7"/>
        <v>0.01191265347603582</v>
      </c>
      <c r="G85" s="95">
        <f t="shared" si="7"/>
        <v>0.04652661017236764</v>
      </c>
      <c r="H85" s="93">
        <f t="shared" si="7"/>
        <v>0.1659975683449964</v>
      </c>
      <c r="I85" s="93">
        <f t="shared" si="7"/>
        <v>0</v>
      </c>
      <c r="J85" s="93">
        <f t="shared" si="7"/>
        <v>0.7561083739023495</v>
      </c>
      <c r="K85" s="93">
        <f t="shared" si="7"/>
        <v>0.12361410847764112</v>
      </c>
    </row>
    <row r="86" spans="2:11" ht="12.75">
      <c r="B86" s="91"/>
      <c r="C86" s="92">
        <v>2009</v>
      </c>
      <c r="D86" s="95">
        <f aca="true" t="shared" si="8" ref="D86:H87">(D45/D10)*100</f>
        <v>0.07994225848306033</v>
      </c>
      <c r="E86" s="95">
        <f t="shared" si="8"/>
        <v>0.08734121527927326</v>
      </c>
      <c r="F86" s="95">
        <f t="shared" si="8"/>
        <v>0.020252581852079322</v>
      </c>
      <c r="G86" s="95">
        <f t="shared" si="8"/>
        <v>0.0881705227181445</v>
      </c>
      <c r="H86" s="93">
        <f t="shared" si="8"/>
        <v>0.1675947606271193</v>
      </c>
      <c r="I86" s="93">
        <f aca="true" t="shared" si="9" ref="I86:K87">(I45/I10)*100</f>
        <v>0</v>
      </c>
      <c r="J86" s="93">
        <f t="shared" si="9"/>
        <v>0.3961662293765182</v>
      </c>
      <c r="K86" s="93">
        <f t="shared" si="9"/>
        <v>0.188145850159384</v>
      </c>
    </row>
    <row r="87" spans="2:11" ht="12.75">
      <c r="B87" s="100"/>
      <c r="C87" s="101">
        <v>2010</v>
      </c>
      <c r="D87" s="106">
        <f t="shared" si="8"/>
        <v>0.07784575901477576</v>
      </c>
      <c r="E87" s="106">
        <f t="shared" si="8"/>
        <v>0.08537474031146068</v>
      </c>
      <c r="F87" s="106">
        <f t="shared" si="8"/>
        <v>0.019880393284555525</v>
      </c>
      <c r="G87" s="106">
        <f t="shared" si="8"/>
        <v>0.08538552465139568</v>
      </c>
      <c r="H87" s="102">
        <f t="shared" si="8"/>
        <v>0.1598093478189805</v>
      </c>
      <c r="I87" s="102">
        <f t="shared" si="9"/>
        <v>0</v>
      </c>
      <c r="J87" s="102">
        <f t="shared" si="9"/>
        <v>0.3840807844282646</v>
      </c>
      <c r="K87" s="102">
        <f t="shared" si="9"/>
        <v>0.1767147064341771</v>
      </c>
    </row>
    <row r="89" spans="2:11" ht="79.5" customHeight="1">
      <c r="B89" s="242"/>
      <c r="C89" s="243"/>
      <c r="D89" s="243"/>
      <c r="E89" s="243"/>
      <c r="F89" s="243"/>
      <c r="G89" s="243"/>
      <c r="H89" s="243"/>
      <c r="I89" s="243"/>
      <c r="J89" s="243"/>
      <c r="K89" s="243"/>
    </row>
  </sheetData>
  <sheetProtection/>
  <mergeCells count="7">
    <mergeCell ref="B89:K89"/>
    <mergeCell ref="F47:H47"/>
    <mergeCell ref="B1:K1"/>
    <mergeCell ref="A2:K2"/>
    <mergeCell ref="F6:H6"/>
    <mergeCell ref="H4:K4"/>
    <mergeCell ref="D4:G4"/>
  </mergeCells>
  <printOptions/>
  <pageMargins left="0.787401575" right="0.787401575" top="0.65" bottom="0.984251969" header="0.5" footer="0.5"/>
  <pageSetup fitToHeight="2"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Y32"/>
  <sheetViews>
    <sheetView zoomScalePageLayoutView="0" workbookViewId="0" topLeftCell="A1">
      <selection activeCell="M20" sqref="M20"/>
    </sheetView>
  </sheetViews>
  <sheetFormatPr defaultColWidth="9.140625" defaultRowHeight="12.75"/>
  <cols>
    <col min="1" max="1" width="25.8515625" style="17" customWidth="1"/>
    <col min="2" max="3" width="9.140625" style="17" customWidth="1"/>
    <col min="4" max="4" width="29.00390625" style="17" customWidth="1"/>
    <col min="5" max="5" width="9.140625" style="17" customWidth="1"/>
    <col min="6" max="6" width="25.140625" style="17" customWidth="1"/>
    <col min="7" max="7" width="10.8515625" style="17" customWidth="1"/>
    <col min="8" max="16384" width="9.140625" style="17" customWidth="1"/>
  </cols>
  <sheetData>
    <row r="1" spans="1:15" ht="15">
      <c r="A1" s="51"/>
      <c r="B1" s="110"/>
      <c r="C1" s="110"/>
      <c r="D1" s="226" t="s">
        <v>121</v>
      </c>
      <c r="E1" s="251"/>
      <c r="F1" s="251"/>
      <c r="G1" s="251"/>
      <c r="H1" s="57"/>
      <c r="I1" s="57"/>
      <c r="J1" s="57"/>
      <c r="K1" s="57"/>
      <c r="L1" s="57"/>
      <c r="M1" s="57"/>
      <c r="N1" s="57"/>
      <c r="O1" s="57"/>
    </row>
    <row r="2" spans="1:16" ht="15">
      <c r="A2" s="51"/>
      <c r="B2" s="110"/>
      <c r="C2" s="110"/>
      <c r="D2" s="252" t="s">
        <v>112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25" ht="15.75" thickBo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4:7" ht="15" thickBot="1">
      <c r="D4" s="111" t="s">
        <v>110</v>
      </c>
      <c r="E4" s="112"/>
      <c r="F4" s="113" t="s">
        <v>109</v>
      </c>
      <c r="G4" s="113"/>
    </row>
    <row r="5" spans="4:11" ht="15.75" thickTop="1">
      <c r="D5" s="114" t="s">
        <v>80</v>
      </c>
      <c r="E5" s="115">
        <v>30.68</v>
      </c>
      <c r="F5" s="114" t="s">
        <v>122</v>
      </c>
      <c r="G5" s="115">
        <v>31.17</v>
      </c>
      <c r="J5" s="116"/>
      <c r="K5" s="117"/>
    </row>
    <row r="6" spans="4:11" ht="15">
      <c r="D6" s="114" t="s">
        <v>120</v>
      </c>
      <c r="E6" s="115">
        <v>16.51</v>
      </c>
      <c r="F6" s="114" t="s">
        <v>12</v>
      </c>
      <c r="G6" s="115">
        <v>24.5</v>
      </c>
      <c r="J6" s="114"/>
      <c r="K6" s="115"/>
    </row>
    <row r="7" spans="4:11" ht="15">
      <c r="D7" s="114" t="s">
        <v>12</v>
      </c>
      <c r="E7" s="115">
        <v>13.21</v>
      </c>
      <c r="F7" s="114" t="s">
        <v>45</v>
      </c>
      <c r="G7" s="115">
        <v>17.24</v>
      </c>
      <c r="H7" s="118"/>
      <c r="J7" s="114"/>
      <c r="K7" s="115"/>
    </row>
    <row r="8" spans="4:7" ht="15">
      <c r="D8" s="114" t="s">
        <v>40</v>
      </c>
      <c r="E8" s="115">
        <v>12.3</v>
      </c>
      <c r="F8" s="114" t="s">
        <v>43</v>
      </c>
      <c r="G8" s="115">
        <v>9.27</v>
      </c>
    </row>
    <row r="9" spans="4:9" ht="15">
      <c r="D9" s="114" t="s">
        <v>43</v>
      </c>
      <c r="E9" s="115">
        <v>12.11</v>
      </c>
      <c r="F9" s="114" t="s">
        <v>80</v>
      </c>
      <c r="G9" s="115">
        <v>8.95</v>
      </c>
      <c r="I9" s="119"/>
    </row>
    <row r="10" spans="4:9" ht="15">
      <c r="D10" s="114" t="s">
        <v>122</v>
      </c>
      <c r="E10" s="115">
        <v>10.17</v>
      </c>
      <c r="F10" s="114" t="s">
        <v>120</v>
      </c>
      <c r="G10" s="115">
        <v>5.08</v>
      </c>
      <c r="I10" s="119"/>
    </row>
    <row r="11" spans="4:9" ht="15">
      <c r="D11" s="114" t="s">
        <v>45</v>
      </c>
      <c r="E11" s="118">
        <v>5</v>
      </c>
      <c r="F11" s="114" t="s">
        <v>40</v>
      </c>
      <c r="G11" s="120">
        <v>3.77</v>
      </c>
      <c r="I11" s="114"/>
    </row>
    <row r="12" spans="4:9" ht="15">
      <c r="D12" s="116"/>
      <c r="E12" s="121"/>
      <c r="F12" s="114"/>
      <c r="G12" s="122"/>
      <c r="I12" s="114"/>
    </row>
    <row r="13" spans="4:11" ht="13.5" thickBot="1">
      <c r="D13" s="254"/>
      <c r="E13" s="254"/>
      <c r="F13" s="254"/>
      <c r="G13" s="254"/>
      <c r="K13" s="123"/>
    </row>
    <row r="14" spans="4:11" ht="14.25" thickBot="1" thickTop="1">
      <c r="D14" s="124" t="s">
        <v>111</v>
      </c>
      <c r="E14" s="124"/>
      <c r="F14" s="124" t="s">
        <v>119</v>
      </c>
      <c r="G14" s="124"/>
      <c r="K14" s="123"/>
    </row>
    <row r="15" spans="4:11" ht="15.75" thickTop="1">
      <c r="D15" s="114" t="s">
        <v>12</v>
      </c>
      <c r="E15" s="115">
        <v>24.1</v>
      </c>
      <c r="F15" s="114" t="s">
        <v>12</v>
      </c>
      <c r="G15" s="125">
        <v>24.5</v>
      </c>
      <c r="J15" s="114"/>
      <c r="K15" s="115"/>
    </row>
    <row r="16" spans="4:11" ht="15">
      <c r="D16" s="114" t="s">
        <v>120</v>
      </c>
      <c r="E16" s="115">
        <v>23.8</v>
      </c>
      <c r="F16" s="114" t="s">
        <v>45</v>
      </c>
      <c r="G16" s="125">
        <v>19.2</v>
      </c>
      <c r="J16" s="114"/>
      <c r="K16" s="115"/>
    </row>
    <row r="17" spans="4:11" ht="15">
      <c r="D17" s="114" t="s">
        <v>80</v>
      </c>
      <c r="E17" s="115">
        <v>14.4</v>
      </c>
      <c r="F17" s="114" t="s">
        <v>13</v>
      </c>
      <c r="G17" s="125">
        <v>16.8</v>
      </c>
      <c r="J17" s="114"/>
      <c r="K17" s="115"/>
    </row>
    <row r="18" spans="4:11" ht="15">
      <c r="D18" s="114" t="s">
        <v>13</v>
      </c>
      <c r="E18" s="115">
        <v>13.9</v>
      </c>
      <c r="F18" s="114" t="s">
        <v>120</v>
      </c>
      <c r="G18" s="125">
        <v>15.4</v>
      </c>
      <c r="J18" s="114"/>
      <c r="K18" s="115"/>
    </row>
    <row r="19" spans="4:11" ht="15">
      <c r="D19" s="114" t="s">
        <v>79</v>
      </c>
      <c r="E19" s="115">
        <v>8.9</v>
      </c>
      <c r="F19" s="114" t="s">
        <v>80</v>
      </c>
      <c r="G19" s="125">
        <v>12.8</v>
      </c>
      <c r="J19" s="114"/>
      <c r="K19" s="115"/>
    </row>
    <row r="20" spans="4:11" ht="15">
      <c r="D20" s="114" t="s">
        <v>43</v>
      </c>
      <c r="E20" s="115">
        <v>6.8</v>
      </c>
      <c r="F20" s="114" t="s">
        <v>43</v>
      </c>
      <c r="G20" s="125">
        <v>6.8</v>
      </c>
      <c r="I20" s="114"/>
      <c r="J20" s="114"/>
      <c r="K20" s="115"/>
    </row>
    <row r="21" spans="4:11" ht="15">
      <c r="D21" s="114" t="s">
        <v>40</v>
      </c>
      <c r="E21" s="115">
        <v>6.5</v>
      </c>
      <c r="F21" s="114" t="s">
        <v>40</v>
      </c>
      <c r="G21" s="125">
        <v>3.3</v>
      </c>
      <c r="I21" s="114"/>
      <c r="J21" s="114"/>
      <c r="K21" s="115"/>
    </row>
    <row r="22" spans="4:11" ht="15.75" thickBot="1">
      <c r="D22" s="126" t="s">
        <v>44</v>
      </c>
      <c r="E22" s="127">
        <v>2</v>
      </c>
      <c r="F22" s="126" t="s">
        <v>44</v>
      </c>
      <c r="G22" s="128">
        <v>1</v>
      </c>
      <c r="I22" s="114"/>
      <c r="J22" s="65"/>
      <c r="K22" s="129"/>
    </row>
    <row r="23" spans="9:11" ht="15">
      <c r="I23" s="114"/>
      <c r="J23" s="114"/>
      <c r="K23" s="130"/>
    </row>
    <row r="24" spans="4:11" ht="79.5" customHeight="1">
      <c r="D24" s="224"/>
      <c r="E24" s="236"/>
      <c r="F24" s="236"/>
      <c r="G24" s="236"/>
      <c r="H24" s="229"/>
      <c r="I24" s="229"/>
      <c r="J24" s="114"/>
      <c r="K24" s="130"/>
    </row>
    <row r="25" spans="8:12" ht="15">
      <c r="H25" s="114"/>
      <c r="I25" s="115"/>
      <c r="J25" s="65"/>
      <c r="K25" s="131"/>
      <c r="L25" s="132"/>
    </row>
    <row r="26" spans="8:10" ht="15">
      <c r="H26" s="114"/>
      <c r="I26" s="115"/>
      <c r="J26" s="133"/>
    </row>
    <row r="27" spans="8:10" ht="15">
      <c r="H27" s="114"/>
      <c r="I27" s="115"/>
      <c r="J27" s="134"/>
    </row>
    <row r="28" spans="8:9" ht="15">
      <c r="H28" s="114"/>
      <c r="I28" s="115"/>
    </row>
    <row r="29" spans="8:10" ht="15">
      <c r="H29" s="114"/>
      <c r="I29" s="115"/>
      <c r="J29" s="135"/>
    </row>
    <row r="30" spans="8:9" ht="15">
      <c r="H30" s="114"/>
      <c r="I30" s="115"/>
    </row>
    <row r="31" spans="8:9" ht="15">
      <c r="H31" s="114"/>
      <c r="I31" s="118"/>
    </row>
    <row r="32" ht="12.75">
      <c r="I32" s="118"/>
    </row>
  </sheetData>
  <sheetProtection/>
  <mergeCells count="4">
    <mergeCell ref="D1:G1"/>
    <mergeCell ref="D2:P2"/>
    <mergeCell ref="D24:I24"/>
    <mergeCell ref="D13:G13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G59"/>
  <sheetViews>
    <sheetView zoomScalePageLayoutView="0" workbookViewId="0" topLeftCell="A11">
      <selection activeCell="B43" sqref="B43"/>
    </sheetView>
  </sheetViews>
  <sheetFormatPr defaultColWidth="9.140625" defaultRowHeight="12.75"/>
  <cols>
    <col min="1" max="1" width="38.28125" style="17" customWidth="1"/>
    <col min="2" max="2" width="9.140625" style="17" customWidth="1"/>
    <col min="3" max="3" width="30.421875" style="17" customWidth="1"/>
    <col min="4" max="16384" width="9.140625" style="17" customWidth="1"/>
  </cols>
  <sheetData>
    <row r="1" spans="1:5" ht="15">
      <c r="A1" s="226" t="s">
        <v>113</v>
      </c>
      <c r="B1" s="256"/>
      <c r="C1" s="256"/>
      <c r="D1" s="256"/>
      <c r="E1" s="256"/>
    </row>
    <row r="2" spans="1:6" ht="15">
      <c r="A2" s="228" t="s">
        <v>138</v>
      </c>
      <c r="B2" s="256"/>
      <c r="C2" s="256"/>
      <c r="D2" s="256"/>
      <c r="E2" s="256"/>
      <c r="F2" s="229"/>
    </row>
    <row r="3" ht="13.5" thickBot="1"/>
    <row r="4" spans="1:4" ht="14.25" thickBot="1" thickTop="1">
      <c r="A4" s="136" t="s">
        <v>103</v>
      </c>
      <c r="B4" s="136"/>
      <c r="C4" s="136" t="s">
        <v>100</v>
      </c>
      <c r="D4" s="136"/>
    </row>
    <row r="5" spans="1:4" ht="13.5" thickTop="1">
      <c r="A5" s="116" t="s">
        <v>0</v>
      </c>
      <c r="B5" s="117">
        <v>44.3</v>
      </c>
      <c r="C5" s="116" t="s">
        <v>0</v>
      </c>
      <c r="D5" s="117">
        <v>44.9</v>
      </c>
    </row>
    <row r="6" spans="1:5" ht="12.75">
      <c r="A6" s="116" t="s">
        <v>2</v>
      </c>
      <c r="B6" s="117">
        <v>7.7</v>
      </c>
      <c r="C6" s="116" t="s">
        <v>51</v>
      </c>
      <c r="D6" s="117">
        <v>11.3</v>
      </c>
      <c r="E6" s="137"/>
    </row>
    <row r="7" spans="1:4" ht="12.75">
      <c r="A7" s="116" t="s">
        <v>3</v>
      </c>
      <c r="B7" s="117">
        <v>5.7</v>
      </c>
      <c r="C7" s="116" t="s">
        <v>12</v>
      </c>
      <c r="D7" s="117">
        <v>8.6</v>
      </c>
    </row>
    <row r="8" spans="1:4" ht="12.75">
      <c r="A8" s="116" t="s">
        <v>42</v>
      </c>
      <c r="B8" s="117">
        <v>4.7</v>
      </c>
      <c r="C8" s="116" t="s">
        <v>46</v>
      </c>
      <c r="D8" s="117">
        <v>3.8</v>
      </c>
    </row>
    <row r="9" spans="1:4" ht="12.75">
      <c r="A9" s="116" t="s">
        <v>47</v>
      </c>
      <c r="B9" s="117">
        <v>4.7</v>
      </c>
      <c r="C9" s="116" t="s">
        <v>52</v>
      </c>
      <c r="D9" s="117">
        <v>3.5</v>
      </c>
    </row>
    <row r="10" spans="1:4" ht="12.75">
      <c r="A10" s="116" t="s">
        <v>62</v>
      </c>
      <c r="B10" s="117">
        <v>4.1</v>
      </c>
      <c r="C10" s="116" t="s">
        <v>90</v>
      </c>
      <c r="D10" s="117">
        <v>3.6</v>
      </c>
    </row>
    <row r="11" spans="1:4" ht="12.75">
      <c r="A11" s="116" t="s">
        <v>48</v>
      </c>
      <c r="B11" s="117">
        <v>3.1</v>
      </c>
      <c r="C11" s="116" t="s">
        <v>40</v>
      </c>
      <c r="D11" s="138">
        <v>2</v>
      </c>
    </row>
    <row r="12" spans="1:4" ht="12.75">
      <c r="A12" s="116" t="s">
        <v>49</v>
      </c>
      <c r="B12" s="117">
        <v>2.4</v>
      </c>
      <c r="C12" s="116" t="s">
        <v>44</v>
      </c>
      <c r="D12" s="117">
        <v>22.3</v>
      </c>
    </row>
    <row r="13" spans="1:6" ht="12.75">
      <c r="A13" s="116" t="s">
        <v>50</v>
      </c>
      <c r="B13" s="117">
        <v>2.3</v>
      </c>
      <c r="D13" s="123"/>
      <c r="F13" s="139"/>
    </row>
    <row r="14" spans="1:4" ht="12.75">
      <c r="A14" s="116" t="s">
        <v>70</v>
      </c>
      <c r="B14" s="117">
        <v>2</v>
      </c>
      <c r="C14" s="116"/>
      <c r="D14" s="140"/>
    </row>
    <row r="15" spans="1:4" ht="12.75">
      <c r="A15" s="116" t="s">
        <v>64</v>
      </c>
      <c r="B15" s="117">
        <v>19</v>
      </c>
      <c r="C15" s="116"/>
      <c r="D15" s="141"/>
    </row>
    <row r="16" spans="1:3" ht="13.5" thickBot="1">
      <c r="A16" s="258"/>
      <c r="B16" s="258"/>
      <c r="C16" s="258"/>
    </row>
    <row r="17" spans="1:4" ht="14.25" thickBot="1" thickTop="1">
      <c r="A17" s="124" t="s">
        <v>101</v>
      </c>
      <c r="B17" s="124"/>
      <c r="C17" s="124" t="s">
        <v>102</v>
      </c>
      <c r="D17" s="124"/>
    </row>
    <row r="18" spans="1:2" ht="13.5" thickTop="1">
      <c r="A18" s="257"/>
      <c r="B18" s="257"/>
    </row>
    <row r="19" spans="1:4" ht="12.75">
      <c r="A19" s="116" t="s">
        <v>53</v>
      </c>
      <c r="B19" s="117">
        <v>40.2</v>
      </c>
      <c r="C19" s="116" t="s">
        <v>0</v>
      </c>
      <c r="D19" s="17">
        <v>61</v>
      </c>
    </row>
    <row r="20" spans="1:4" ht="12.75">
      <c r="A20" s="116" t="s">
        <v>29</v>
      </c>
      <c r="B20" s="117">
        <v>30.5</v>
      </c>
      <c r="C20" s="116" t="s">
        <v>2</v>
      </c>
      <c r="D20" s="117">
        <v>14</v>
      </c>
    </row>
    <row r="21" spans="1:4" ht="12.75">
      <c r="A21" s="116" t="s">
        <v>28</v>
      </c>
      <c r="B21" s="117">
        <v>10</v>
      </c>
      <c r="C21" s="116" t="s">
        <v>56</v>
      </c>
      <c r="D21" s="117">
        <v>11</v>
      </c>
    </row>
    <row r="22" spans="1:4" ht="12.75">
      <c r="A22" s="116" t="s">
        <v>30</v>
      </c>
      <c r="B22" s="117">
        <v>4.9</v>
      </c>
      <c r="C22" s="116" t="s">
        <v>62</v>
      </c>
      <c r="D22" s="117">
        <v>6</v>
      </c>
    </row>
    <row r="23" spans="1:4" ht="12.75">
      <c r="A23" s="116" t="s">
        <v>54</v>
      </c>
      <c r="B23" s="117">
        <v>3.1</v>
      </c>
      <c r="C23" s="116" t="s">
        <v>65</v>
      </c>
      <c r="D23" s="117">
        <v>2</v>
      </c>
    </row>
    <row r="24" spans="1:4" ht="12.75">
      <c r="A24" s="116" t="s">
        <v>55</v>
      </c>
      <c r="B24" s="117">
        <v>2</v>
      </c>
      <c r="C24" s="116" t="s">
        <v>64</v>
      </c>
      <c r="D24" s="117">
        <v>6</v>
      </c>
    </row>
    <row r="25" spans="1:4" ht="12.75">
      <c r="A25" s="116" t="s">
        <v>44</v>
      </c>
      <c r="B25" s="117">
        <v>9.3</v>
      </c>
      <c r="C25" s="116"/>
      <c r="D25" s="142"/>
    </row>
    <row r="26" spans="1:4" ht="13.5" thickBot="1">
      <c r="A26" s="258"/>
      <c r="B26" s="258"/>
      <c r="C26" s="258"/>
      <c r="D26" s="258"/>
    </row>
    <row r="27" spans="1:4" ht="14.25" thickBot="1" thickTop="1">
      <c r="A27" s="124" t="s">
        <v>104</v>
      </c>
      <c r="B27" s="124"/>
      <c r="C27" s="124" t="s">
        <v>105</v>
      </c>
      <c r="D27" s="124"/>
    </row>
    <row r="28" spans="1:7" ht="15.75" thickTop="1">
      <c r="A28" s="143" t="s">
        <v>53</v>
      </c>
      <c r="B28" s="143">
        <v>33.2</v>
      </c>
      <c r="C28" s="143" t="s">
        <v>61</v>
      </c>
      <c r="D28" s="143">
        <v>22</v>
      </c>
      <c r="F28" s="144"/>
      <c r="G28" s="144"/>
    </row>
    <row r="29" spans="1:7" ht="15">
      <c r="A29" s="143" t="s">
        <v>58</v>
      </c>
      <c r="B29" s="143">
        <v>32.1</v>
      </c>
      <c r="C29" s="143" t="s">
        <v>45</v>
      </c>
      <c r="D29" s="143">
        <v>17</v>
      </c>
      <c r="F29" s="144"/>
      <c r="G29" s="144"/>
    </row>
    <row r="30" spans="1:7" ht="15">
      <c r="A30" s="143" t="s">
        <v>59</v>
      </c>
      <c r="B30" s="143">
        <v>7.6</v>
      </c>
      <c r="C30" s="143" t="s">
        <v>0</v>
      </c>
      <c r="D30" s="143">
        <v>14</v>
      </c>
      <c r="F30" s="144"/>
      <c r="G30" s="144"/>
    </row>
    <row r="31" spans="1:7" ht="15">
      <c r="A31" s="143" t="s">
        <v>30</v>
      </c>
      <c r="B31" s="143">
        <v>7</v>
      </c>
      <c r="C31" s="143" t="s">
        <v>28</v>
      </c>
      <c r="D31" s="143">
        <v>13</v>
      </c>
      <c r="F31" s="144"/>
      <c r="G31" s="144"/>
    </row>
    <row r="32" spans="1:7" ht="15">
      <c r="A32" s="143" t="s">
        <v>42</v>
      </c>
      <c r="B32" s="143">
        <v>7.1</v>
      </c>
      <c r="C32" s="143" t="s">
        <v>62</v>
      </c>
      <c r="D32" s="143">
        <v>13</v>
      </c>
      <c r="F32" s="144"/>
      <c r="G32" s="144"/>
    </row>
    <row r="33" spans="1:7" ht="15">
      <c r="A33" s="143" t="s">
        <v>3</v>
      </c>
      <c r="B33" s="143">
        <v>5.3</v>
      </c>
      <c r="C33" s="143" t="s">
        <v>67</v>
      </c>
      <c r="D33" s="143">
        <v>7</v>
      </c>
      <c r="F33" s="144"/>
      <c r="G33" s="144"/>
    </row>
    <row r="34" spans="1:7" ht="15">
      <c r="A34" s="143" t="s">
        <v>57</v>
      </c>
      <c r="B34" s="143">
        <v>2.8</v>
      </c>
      <c r="C34" s="143" t="s">
        <v>3</v>
      </c>
      <c r="D34" s="143">
        <v>2</v>
      </c>
      <c r="F34" s="144"/>
      <c r="G34" s="144"/>
    </row>
    <row r="35" spans="1:7" ht="15">
      <c r="A35" s="143" t="s">
        <v>0</v>
      </c>
      <c r="B35" s="143">
        <v>1.6</v>
      </c>
      <c r="C35" s="143" t="s">
        <v>71</v>
      </c>
      <c r="D35" s="143">
        <v>2</v>
      </c>
      <c r="F35" s="144"/>
      <c r="G35" s="144"/>
    </row>
    <row r="36" spans="1:7" ht="15">
      <c r="A36" s="143" t="s">
        <v>60</v>
      </c>
      <c r="B36" s="143">
        <v>3.3</v>
      </c>
      <c r="C36" s="143" t="s">
        <v>72</v>
      </c>
      <c r="D36" s="143">
        <v>1.8</v>
      </c>
      <c r="F36" s="144"/>
      <c r="G36" s="144"/>
    </row>
    <row r="37" spans="1:7" ht="15">
      <c r="A37" s="145"/>
      <c r="B37" s="146"/>
      <c r="C37" s="143" t="s">
        <v>29</v>
      </c>
      <c r="D37" s="143">
        <v>1.4</v>
      </c>
      <c r="F37" s="144"/>
      <c r="G37" s="144"/>
    </row>
    <row r="38" spans="1:7" ht="15">
      <c r="A38" s="145"/>
      <c r="B38" s="145"/>
      <c r="C38" s="147" t="s">
        <v>44</v>
      </c>
      <c r="D38" s="143">
        <v>9.6</v>
      </c>
      <c r="F38" s="148"/>
      <c r="G38" s="149"/>
    </row>
    <row r="39" spans="1:7" ht="15" customHeight="1" thickBot="1">
      <c r="A39" s="254"/>
      <c r="B39" s="254"/>
      <c r="C39" s="254"/>
      <c r="D39" s="254"/>
      <c r="G39" s="135"/>
    </row>
    <row r="40" spans="1:4" ht="15" customHeight="1" thickBot="1" thickTop="1">
      <c r="A40" s="124" t="s">
        <v>106</v>
      </c>
      <c r="B40" s="124"/>
      <c r="C40" s="124" t="s">
        <v>107</v>
      </c>
      <c r="D40" s="124"/>
    </row>
    <row r="41" spans="1:4" ht="15" customHeight="1" thickTop="1">
      <c r="A41" s="147" t="s">
        <v>3</v>
      </c>
      <c r="B41" s="143">
        <v>32.9</v>
      </c>
      <c r="C41" s="150" t="s">
        <v>13</v>
      </c>
      <c r="D41" s="151">
        <v>31</v>
      </c>
    </row>
    <row r="42" spans="1:4" ht="15" customHeight="1">
      <c r="A42" s="147" t="s">
        <v>41</v>
      </c>
      <c r="B42" s="143">
        <v>9.9</v>
      </c>
      <c r="C42" s="150" t="s">
        <v>43</v>
      </c>
      <c r="D42" s="151">
        <v>22</v>
      </c>
    </row>
    <row r="43" spans="1:4" ht="15" customHeight="1">
      <c r="A43" s="147" t="s">
        <v>57</v>
      </c>
      <c r="B43" s="143">
        <v>8.9</v>
      </c>
      <c r="C43" s="150" t="s">
        <v>40</v>
      </c>
      <c r="D43" s="151">
        <v>22</v>
      </c>
    </row>
    <row r="44" spans="1:4" ht="12.75">
      <c r="A44" s="147" t="s">
        <v>63</v>
      </c>
      <c r="B44" s="143">
        <v>8.3</v>
      </c>
      <c r="C44" s="143" t="s">
        <v>52</v>
      </c>
      <c r="D44" s="143">
        <v>18</v>
      </c>
    </row>
    <row r="45" spans="1:4" ht="12.75">
      <c r="A45" s="147" t="s">
        <v>53</v>
      </c>
      <c r="B45" s="143">
        <v>7.5</v>
      </c>
      <c r="C45" s="143" t="s">
        <v>45</v>
      </c>
      <c r="D45" s="143">
        <v>5</v>
      </c>
    </row>
    <row r="46" spans="1:4" ht="13.5" thickBot="1">
      <c r="A46" s="152" t="s">
        <v>64</v>
      </c>
      <c r="B46" s="153">
        <v>32.5</v>
      </c>
      <c r="C46" s="153" t="s">
        <v>46</v>
      </c>
      <c r="D46" s="153">
        <v>2</v>
      </c>
    </row>
    <row r="47" spans="1:4" ht="13.5" thickTop="1">
      <c r="A47" s="116"/>
      <c r="B47" s="154"/>
      <c r="C47" s="116"/>
      <c r="D47" s="154"/>
    </row>
    <row r="48" spans="1:4" ht="49.5" customHeight="1">
      <c r="A48" s="224"/>
      <c r="B48" s="255"/>
      <c r="C48" s="255"/>
      <c r="D48" s="255"/>
    </row>
    <row r="53" spans="1:2" ht="15">
      <c r="A53" s="155"/>
      <c r="B53" s="110"/>
    </row>
    <row r="59" ht="12.75">
      <c r="C59" s="17" t="s">
        <v>108</v>
      </c>
    </row>
  </sheetData>
  <sheetProtection/>
  <mergeCells count="7">
    <mergeCell ref="A48:D48"/>
    <mergeCell ref="A39:D39"/>
    <mergeCell ref="A2:F2"/>
    <mergeCell ref="A1:E1"/>
    <mergeCell ref="A18:B18"/>
    <mergeCell ref="A16:C16"/>
    <mergeCell ref="A26:D26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B3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3.00390625" style="51" customWidth="1"/>
    <col min="2" max="3" width="22.8515625" style="51" customWidth="1"/>
    <col min="4" max="4" width="2.7109375" style="51" customWidth="1"/>
    <col min="5" max="6" width="15.7109375" style="51" customWidth="1"/>
    <col min="7" max="7" width="0.2890625" style="51" hidden="1" customWidth="1"/>
    <col min="8" max="8" width="2.7109375" style="51" customWidth="1"/>
    <col min="9" max="10" width="22.7109375" style="51" customWidth="1"/>
    <col min="11" max="11" width="12.57421875" style="157" customWidth="1"/>
    <col min="12" max="12" width="12.28125" style="157" customWidth="1"/>
    <col min="13" max="13" width="11.00390625" style="157" bestFit="1" customWidth="1"/>
    <col min="14" max="37" width="9.140625" style="157" customWidth="1"/>
    <col min="38" max="16384" width="9.140625" style="51" customWidth="1"/>
  </cols>
  <sheetData>
    <row r="1" spans="1:12" ht="15">
      <c r="A1" s="261" t="s">
        <v>133</v>
      </c>
      <c r="B1" s="262"/>
      <c r="C1" s="262"/>
      <c r="D1" s="262"/>
      <c r="E1" s="262"/>
      <c r="F1" s="262"/>
      <c r="G1" s="262"/>
      <c r="H1" s="262"/>
      <c r="I1" s="262"/>
      <c r="J1" s="262"/>
      <c r="K1" s="156"/>
      <c r="L1" s="156"/>
    </row>
    <row r="2" spans="1:12" s="157" customFormat="1" ht="15">
      <c r="A2" s="261" t="s">
        <v>117</v>
      </c>
      <c r="B2" s="261"/>
      <c r="C2" s="261"/>
      <c r="D2" s="261"/>
      <c r="E2" s="261"/>
      <c r="F2" s="261"/>
      <c r="G2" s="261"/>
      <c r="H2" s="261"/>
      <c r="I2" s="261"/>
      <c r="J2" s="261"/>
      <c r="K2" s="158"/>
      <c r="L2" s="158"/>
    </row>
    <row r="3" spans="3:10" ht="15">
      <c r="C3" s="159"/>
      <c r="G3" s="160"/>
      <c r="H3" s="160"/>
      <c r="I3" s="160"/>
      <c r="J3" s="160"/>
    </row>
    <row r="4" spans="3:10" ht="15">
      <c r="C4" s="159"/>
      <c r="G4" s="160"/>
      <c r="H4" s="160"/>
      <c r="I4" s="160"/>
      <c r="J4" s="155"/>
    </row>
    <row r="5" spans="1:210" s="163" customFormat="1" ht="15">
      <c r="A5" s="65"/>
      <c r="B5" s="261" t="s">
        <v>114</v>
      </c>
      <c r="C5" s="261"/>
      <c r="D5" s="161"/>
      <c r="E5" s="261" t="s">
        <v>115</v>
      </c>
      <c r="F5" s="261"/>
      <c r="G5" s="161"/>
      <c r="H5" s="162"/>
      <c r="I5" s="263" t="s">
        <v>116</v>
      </c>
      <c r="J5" s="263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</row>
    <row r="6" spans="1:210" ht="30">
      <c r="A6" s="114"/>
      <c r="B6" s="164" t="s">
        <v>123</v>
      </c>
      <c r="C6" s="164" t="s">
        <v>123</v>
      </c>
      <c r="D6" s="165"/>
      <c r="E6" s="164" t="s">
        <v>124</v>
      </c>
      <c r="F6" s="166" t="s">
        <v>125</v>
      </c>
      <c r="H6" s="159"/>
      <c r="I6" s="164" t="s">
        <v>126</v>
      </c>
      <c r="J6" s="166" t="s">
        <v>127</v>
      </c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</row>
    <row r="7" spans="1:13" ht="15">
      <c r="A7" s="114">
        <v>1995</v>
      </c>
      <c r="B7" s="167">
        <v>3974425</v>
      </c>
      <c r="C7" s="168">
        <v>3535987</v>
      </c>
      <c r="D7" s="160"/>
      <c r="E7" s="169">
        <v>2400969</v>
      </c>
      <c r="F7" s="169">
        <v>2021712</v>
      </c>
      <c r="G7" s="160"/>
      <c r="H7" s="169"/>
      <c r="I7" s="168">
        <v>1678568</v>
      </c>
      <c r="J7" s="169">
        <v>1691510</v>
      </c>
      <c r="K7" s="170"/>
      <c r="L7" s="171"/>
      <c r="M7" s="171"/>
    </row>
    <row r="8" spans="1:11" ht="15">
      <c r="A8" s="114">
        <v>1996</v>
      </c>
      <c r="B8" s="167">
        <v>3989883</v>
      </c>
      <c r="C8" s="168">
        <v>3649871</v>
      </c>
      <c r="D8" s="169"/>
      <c r="E8" s="169">
        <v>2607106</v>
      </c>
      <c r="F8" s="169">
        <v>2206730</v>
      </c>
      <c r="G8" s="169"/>
      <c r="H8" s="160"/>
      <c r="I8" s="168">
        <v>1705173</v>
      </c>
      <c r="J8" s="169">
        <v>1603221</v>
      </c>
      <c r="K8" s="170"/>
    </row>
    <row r="9" spans="1:11" ht="15">
      <c r="A9" s="114">
        <v>1997</v>
      </c>
      <c r="B9" s="167">
        <v>4564690</v>
      </c>
      <c r="C9" s="168">
        <v>3454598</v>
      </c>
      <c r="D9" s="172"/>
      <c r="E9" s="169">
        <v>2959388</v>
      </c>
      <c r="F9" s="169">
        <v>2323256</v>
      </c>
      <c r="G9" s="172"/>
      <c r="H9" s="172"/>
      <c r="I9" s="168">
        <v>2055017</v>
      </c>
      <c r="J9" s="169">
        <v>1719398</v>
      </c>
      <c r="K9" s="170"/>
    </row>
    <row r="10" spans="1:11" ht="15">
      <c r="A10" s="114">
        <v>1998</v>
      </c>
      <c r="B10" s="167">
        <v>5386786</v>
      </c>
      <c r="C10" s="168">
        <v>2857440</v>
      </c>
      <c r="D10" s="160"/>
      <c r="E10" s="169">
        <v>3577468</v>
      </c>
      <c r="F10" s="169">
        <v>2097209</v>
      </c>
      <c r="G10" s="160"/>
      <c r="H10" s="160"/>
      <c r="I10" s="168">
        <v>2348393</v>
      </c>
      <c r="J10" s="169">
        <v>1662908</v>
      </c>
      <c r="K10" s="170"/>
    </row>
    <row r="11" spans="1:11" ht="15">
      <c r="A11" s="114">
        <v>1999</v>
      </c>
      <c r="B11" s="167">
        <v>6108613</v>
      </c>
      <c r="C11" s="168">
        <v>2922739</v>
      </c>
      <c r="D11" s="160"/>
      <c r="E11" s="169">
        <v>3898005</v>
      </c>
      <c r="F11" s="169">
        <v>2341763</v>
      </c>
      <c r="G11" s="160"/>
      <c r="H11" s="172"/>
      <c r="I11" s="168">
        <v>2423198</v>
      </c>
      <c r="J11" s="169">
        <v>1502996</v>
      </c>
      <c r="K11" s="170"/>
    </row>
    <row r="12" spans="1:11" ht="15">
      <c r="A12" s="114">
        <v>2000</v>
      </c>
      <c r="B12" s="167">
        <v>7308906</v>
      </c>
      <c r="C12" s="168">
        <v>3525749</v>
      </c>
      <c r="D12" s="160"/>
      <c r="E12" s="169">
        <v>4650835</v>
      </c>
      <c r="F12" s="169">
        <v>2461840</v>
      </c>
      <c r="G12" s="160"/>
      <c r="H12" s="160"/>
      <c r="I12" s="168">
        <v>2694908</v>
      </c>
      <c r="J12" s="169">
        <v>1707050</v>
      </c>
      <c r="K12" s="170"/>
    </row>
    <row r="13" spans="1:11" ht="15">
      <c r="A13" s="114">
        <v>2001</v>
      </c>
      <c r="B13" s="167">
        <v>7428887</v>
      </c>
      <c r="C13" s="168">
        <v>3396470</v>
      </c>
      <c r="D13" s="160"/>
      <c r="E13" s="169">
        <v>4707700</v>
      </c>
      <c r="F13" s="169">
        <v>2465431</v>
      </c>
      <c r="G13" s="160"/>
      <c r="H13" s="160"/>
      <c r="I13" s="168">
        <v>2577412</v>
      </c>
      <c r="J13" s="169">
        <v>1553558</v>
      </c>
      <c r="K13" s="170"/>
    </row>
    <row r="14" spans="1:11" ht="15">
      <c r="A14" s="114">
        <v>2002</v>
      </c>
      <c r="B14" s="167">
        <v>8353789</v>
      </c>
      <c r="C14" s="168">
        <v>3369647</v>
      </c>
      <c r="D14" s="160"/>
      <c r="E14" s="169">
        <v>5104887</v>
      </c>
      <c r="F14" s="169">
        <v>2638843</v>
      </c>
      <c r="G14" s="160"/>
      <c r="H14" s="160"/>
      <c r="I14" s="168">
        <v>2633842</v>
      </c>
      <c r="J14" s="169">
        <v>1431648</v>
      </c>
      <c r="K14" s="170"/>
    </row>
    <row r="15" spans="1:11" ht="15">
      <c r="A15" s="114">
        <v>2003</v>
      </c>
      <c r="B15" s="167">
        <v>8997873</v>
      </c>
      <c r="C15" s="168">
        <v>3607982</v>
      </c>
      <c r="D15" s="160"/>
      <c r="E15" s="169">
        <v>6869337</v>
      </c>
      <c r="F15" s="169">
        <v>3763237</v>
      </c>
      <c r="G15" s="160"/>
      <c r="H15" s="160"/>
      <c r="I15" s="168">
        <v>3028691</v>
      </c>
      <c r="J15" s="169">
        <v>1635703</v>
      </c>
      <c r="K15" s="170"/>
    </row>
    <row r="16" spans="1:11" ht="15">
      <c r="A16" s="114">
        <v>2004</v>
      </c>
      <c r="B16" s="167">
        <v>10579566</v>
      </c>
      <c r="C16" s="168">
        <v>4086148</v>
      </c>
      <c r="D16" s="160"/>
      <c r="E16" s="169">
        <v>8166652</v>
      </c>
      <c r="F16" s="169">
        <v>4301884</v>
      </c>
      <c r="G16" s="160"/>
      <c r="H16" s="160"/>
      <c r="I16" s="168">
        <v>3525417</v>
      </c>
      <c r="J16" s="169">
        <v>1883402</v>
      </c>
      <c r="K16" s="170"/>
    </row>
    <row r="17" spans="1:11" ht="15">
      <c r="A17" s="114">
        <v>2005</v>
      </c>
      <c r="B17" s="167">
        <v>11893872</v>
      </c>
      <c r="C17" s="168">
        <v>4479117</v>
      </c>
      <c r="D17" s="160"/>
      <c r="E17" s="169">
        <v>9326103</v>
      </c>
      <c r="F17" s="169">
        <v>4417349</v>
      </c>
      <c r="G17" s="160"/>
      <c r="H17" s="160"/>
      <c r="I17" s="168">
        <v>3719518</v>
      </c>
      <c r="J17" s="169">
        <v>1986296</v>
      </c>
      <c r="K17" s="170"/>
    </row>
    <row r="18" spans="1:11" ht="15">
      <c r="A18" s="114">
        <v>2006</v>
      </c>
      <c r="B18" s="167">
        <v>13164051</v>
      </c>
      <c r="C18" s="168">
        <v>4708322</v>
      </c>
      <c r="D18" s="160"/>
      <c r="E18" s="169">
        <v>11214582</v>
      </c>
      <c r="F18" s="169">
        <v>4457183</v>
      </c>
      <c r="G18" s="160"/>
      <c r="H18" s="160"/>
      <c r="I18" s="168">
        <v>3735139</v>
      </c>
      <c r="J18" s="169">
        <v>2053710</v>
      </c>
      <c r="K18" s="170"/>
    </row>
    <row r="19" spans="1:11" ht="15">
      <c r="A19" s="114">
        <v>2007</v>
      </c>
      <c r="B19" s="167">
        <v>13540168</v>
      </c>
      <c r="C19" s="168">
        <v>5300220</v>
      </c>
      <c r="D19" s="160"/>
      <c r="E19" s="169">
        <v>12982677</v>
      </c>
      <c r="F19" s="169">
        <v>4969433</v>
      </c>
      <c r="G19" s="160"/>
      <c r="H19" s="160"/>
      <c r="I19" s="168">
        <v>3510123</v>
      </c>
      <c r="J19" s="169">
        <v>2414288</v>
      </c>
      <c r="K19" s="170"/>
    </row>
    <row r="20" spans="1:11" ht="15">
      <c r="A20" s="114">
        <v>2008</v>
      </c>
      <c r="B20" s="173">
        <v>12896623</v>
      </c>
      <c r="C20" s="174">
        <v>6375417</v>
      </c>
      <c r="D20" s="170"/>
      <c r="E20" s="175">
        <v>13311677</v>
      </c>
      <c r="F20" s="175">
        <v>5234850</v>
      </c>
      <c r="G20" s="170"/>
      <c r="H20" s="170"/>
      <c r="I20" s="174">
        <v>3393751</v>
      </c>
      <c r="J20" s="175">
        <v>2618246</v>
      </c>
      <c r="K20" s="170"/>
    </row>
    <row r="21" spans="1:11" ht="15.75" thickBot="1">
      <c r="A21" s="176">
        <v>2009</v>
      </c>
      <c r="B21" s="177">
        <v>10621000</v>
      </c>
      <c r="C21" s="178">
        <v>6116697</v>
      </c>
      <c r="D21" s="179"/>
      <c r="E21" s="180">
        <v>11361971</v>
      </c>
      <c r="F21" s="180">
        <v>5458530</v>
      </c>
      <c r="G21" s="179"/>
      <c r="H21" s="179"/>
      <c r="I21" s="178">
        <v>2738054</v>
      </c>
      <c r="J21" s="180">
        <v>2046653</v>
      </c>
      <c r="K21" s="170"/>
    </row>
    <row r="22" spans="1:10" ht="15.75" thickTop="1">
      <c r="A22" s="157"/>
      <c r="B22" s="157"/>
      <c r="C22" s="157"/>
      <c r="D22" s="157"/>
      <c r="E22" s="261"/>
      <c r="F22" s="261"/>
      <c r="G22" s="157"/>
      <c r="H22" s="157"/>
      <c r="I22" s="261"/>
      <c r="J22" s="261"/>
    </row>
    <row r="23" spans="1:10" ht="49.5" customHeight="1">
      <c r="A23" s="224"/>
      <c r="B23" s="255"/>
      <c r="C23" s="255"/>
      <c r="D23" s="255"/>
      <c r="E23" s="255"/>
      <c r="F23" s="255"/>
      <c r="G23" s="255"/>
      <c r="H23" s="255"/>
      <c r="I23" s="255"/>
      <c r="J23" s="255"/>
    </row>
    <row r="24" spans="6:9" ht="15">
      <c r="F24" s="181"/>
      <c r="I24" s="182"/>
    </row>
    <row r="25" spans="2:10" ht="15">
      <c r="B25" s="110"/>
      <c r="C25" s="110"/>
      <c r="E25" s="110"/>
      <c r="F25" s="110"/>
      <c r="I25" s="110"/>
      <c r="J25" s="110"/>
    </row>
    <row r="26" spans="6:9" ht="15">
      <c r="F26" s="183"/>
      <c r="I26" s="183"/>
    </row>
    <row r="27" spans="1:10" ht="15">
      <c r="A27" s="184"/>
      <c r="B27" s="259"/>
      <c r="C27" s="260"/>
      <c r="E27" s="259"/>
      <c r="F27" s="260"/>
      <c r="I27" s="259"/>
      <c r="J27" s="260"/>
    </row>
    <row r="28" spans="1:12" ht="15">
      <c r="A28" s="185"/>
      <c r="B28" s="259"/>
      <c r="C28" s="260"/>
      <c r="D28" s="185"/>
      <c r="E28" s="259"/>
      <c r="F28" s="260"/>
      <c r="G28" s="186"/>
      <c r="H28" s="187"/>
      <c r="I28" s="259"/>
      <c r="J28" s="260"/>
      <c r="K28" s="188"/>
      <c r="L28" s="188"/>
    </row>
    <row r="29" spans="1:10" ht="15">
      <c r="A29" s="157"/>
      <c r="B29" s="157"/>
      <c r="C29" s="189"/>
      <c r="D29" s="162"/>
      <c r="E29" s="162"/>
      <c r="F29" s="189"/>
      <c r="G29" s="162"/>
      <c r="H29" s="157"/>
      <c r="I29" s="157"/>
      <c r="J29" s="189"/>
    </row>
    <row r="30" spans="1:12" ht="15">
      <c r="A30" s="190"/>
      <c r="B30" s="190"/>
      <c r="C30" s="191"/>
      <c r="E30" s="192"/>
      <c r="F30" s="191"/>
      <c r="H30" s="193"/>
      <c r="I30" s="193"/>
      <c r="J30" s="191"/>
      <c r="K30" s="194"/>
      <c r="L30" s="195"/>
    </row>
    <row r="31" spans="5:10" ht="15">
      <c r="E31" s="192"/>
      <c r="I31" s="195"/>
      <c r="J31" s="160"/>
    </row>
  </sheetData>
  <sheetProtection/>
  <mergeCells count="14">
    <mergeCell ref="B28:C28"/>
    <mergeCell ref="E27:F27"/>
    <mergeCell ref="E28:F28"/>
    <mergeCell ref="I28:J28"/>
    <mergeCell ref="A1:J1"/>
    <mergeCell ref="A2:J2"/>
    <mergeCell ref="I5:J5"/>
    <mergeCell ref="I27:J27"/>
    <mergeCell ref="E5:F5"/>
    <mergeCell ref="B5:C5"/>
    <mergeCell ref="E22:F22"/>
    <mergeCell ref="I22:J22"/>
    <mergeCell ref="B27:C27"/>
    <mergeCell ref="A23:J23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N31"/>
  <sheetViews>
    <sheetView zoomScalePageLayoutView="0" workbookViewId="0" topLeftCell="B1">
      <selection activeCell="A2" sqref="A2:I2"/>
    </sheetView>
  </sheetViews>
  <sheetFormatPr defaultColWidth="9.140625" defaultRowHeight="12.75"/>
  <cols>
    <col min="1" max="1" width="20.421875" style="17" customWidth="1"/>
    <col min="2" max="3" width="23.28125" style="17" customWidth="1"/>
    <col min="4" max="4" width="2.7109375" style="17" customWidth="1"/>
    <col min="5" max="6" width="13.7109375" style="17" customWidth="1"/>
    <col min="7" max="7" width="2.7109375" style="17" customWidth="1"/>
    <col min="8" max="8" width="23.28125" style="116" customWidth="1"/>
    <col min="9" max="9" width="23.28125" style="17" customWidth="1"/>
    <col min="10" max="16384" width="9.140625" style="17" customWidth="1"/>
  </cols>
  <sheetData>
    <row r="1" spans="1:14" ht="14.25">
      <c r="A1" s="261" t="s">
        <v>132</v>
      </c>
      <c r="B1" s="251"/>
      <c r="C1" s="251"/>
      <c r="D1" s="251"/>
      <c r="E1" s="251"/>
      <c r="F1" s="251"/>
      <c r="G1" s="251"/>
      <c r="H1" s="251"/>
      <c r="I1" s="251"/>
      <c r="J1" s="196"/>
      <c r="K1" s="196"/>
      <c r="L1" s="196"/>
      <c r="M1" s="196"/>
      <c r="N1" s="197"/>
    </row>
    <row r="2" spans="1:14" ht="15">
      <c r="A2" s="230" t="s">
        <v>118</v>
      </c>
      <c r="B2" s="264"/>
      <c r="C2" s="264"/>
      <c r="D2" s="264"/>
      <c r="E2" s="264"/>
      <c r="F2" s="264"/>
      <c r="G2" s="264"/>
      <c r="H2" s="264"/>
      <c r="I2" s="264"/>
      <c r="J2" s="198"/>
      <c r="K2" s="198"/>
      <c r="L2" s="198"/>
      <c r="M2" s="199"/>
      <c r="N2" s="199"/>
    </row>
    <row r="3" spans="1:9" ht="15">
      <c r="A3" s="200"/>
      <c r="B3" s="266" t="s">
        <v>114</v>
      </c>
      <c r="C3" s="266"/>
      <c r="D3" s="200"/>
      <c r="E3" s="266" t="s">
        <v>115</v>
      </c>
      <c r="F3" s="266"/>
      <c r="G3" s="200"/>
      <c r="H3" s="266" t="s">
        <v>116</v>
      </c>
      <c r="I3" s="266"/>
    </row>
    <row r="4" spans="1:9" ht="30">
      <c r="A4" s="155"/>
      <c r="B4" s="201" t="s">
        <v>123</v>
      </c>
      <c r="C4" s="201" t="s">
        <v>128</v>
      </c>
      <c r="D4" s="202"/>
      <c r="E4" s="201" t="s">
        <v>129</v>
      </c>
      <c r="F4" s="201" t="s">
        <v>130</v>
      </c>
      <c r="G4" s="203"/>
      <c r="H4" s="201" t="s">
        <v>131</v>
      </c>
      <c r="I4" s="201" t="s">
        <v>127</v>
      </c>
    </row>
    <row r="5" spans="1:9" ht="15">
      <c r="A5" s="204">
        <v>2008</v>
      </c>
      <c r="B5" s="205">
        <v>13.4</v>
      </c>
      <c r="C5" s="206">
        <v>6.9</v>
      </c>
      <c r="D5" s="207"/>
      <c r="E5" s="206">
        <v>13.5</v>
      </c>
      <c r="F5" s="206">
        <v>5.2</v>
      </c>
      <c r="G5" s="208"/>
      <c r="H5" s="206">
        <v>3.3</v>
      </c>
      <c r="I5" s="206">
        <v>3.3</v>
      </c>
    </row>
    <row r="6" spans="1:9" ht="15">
      <c r="A6" s="209">
        <v>2009</v>
      </c>
      <c r="B6" s="210">
        <f>(12044000/1000000)</f>
        <v>12.044</v>
      </c>
      <c r="C6" s="208">
        <f>(6968000/1000000)</f>
        <v>6.968</v>
      </c>
      <c r="D6" s="208"/>
      <c r="E6" s="208">
        <f>(11493357/1000000)</f>
        <v>11.493357</v>
      </c>
      <c r="F6" s="208">
        <f>(5458298/1000000)</f>
        <v>5.458298</v>
      </c>
      <c r="G6" s="208"/>
      <c r="H6" s="208">
        <f>(2824503/1000000)</f>
        <v>2.824503</v>
      </c>
      <c r="I6" s="208">
        <f>(2495460/1000000)</f>
        <v>2.49546</v>
      </c>
    </row>
    <row r="7" spans="1:9" ht="15.75" thickBot="1">
      <c r="A7" s="209">
        <v>2010</v>
      </c>
      <c r="B7" s="210">
        <f>(14279000/1000000)</f>
        <v>14.279</v>
      </c>
      <c r="C7" s="208">
        <f>(8596000/1000000)</f>
        <v>8.596</v>
      </c>
      <c r="D7" s="208"/>
      <c r="E7" s="208">
        <f>(13538900/1000000)</f>
        <v>13.5389</v>
      </c>
      <c r="F7" s="208">
        <f>(5569000/1000000)</f>
        <v>5.569</v>
      </c>
      <c r="G7" s="208"/>
      <c r="H7" s="208">
        <f>(3195700/1000000)</f>
        <v>3.1957</v>
      </c>
      <c r="I7" s="208">
        <f>(2752000/1000000)</f>
        <v>2.752</v>
      </c>
    </row>
    <row r="8" spans="1:9" ht="15" thickBot="1">
      <c r="A8" s="211" t="s">
        <v>134</v>
      </c>
      <c r="B8" s="212">
        <f>(B7/B6)-1</f>
        <v>0.18556957821321807</v>
      </c>
      <c r="C8" s="213">
        <f>(C7/C6)-1</f>
        <v>0.23363949483352475</v>
      </c>
      <c r="D8" s="213"/>
      <c r="E8" s="213">
        <f>(E7/E6)-1</f>
        <v>0.17797611263619495</v>
      </c>
      <c r="F8" s="213">
        <f>(F7/F6)-1</f>
        <v>0.020281413730067532</v>
      </c>
      <c r="G8" s="213"/>
      <c r="H8" s="213">
        <f>(H7/H6)-1</f>
        <v>0.131420288808332</v>
      </c>
      <c r="I8" s="213">
        <f>(I7/I6)-1</f>
        <v>0.10280268968446693</v>
      </c>
    </row>
    <row r="9" spans="3:8" ht="13.5" thickTop="1">
      <c r="C9" s="118"/>
      <c r="E9" s="118"/>
      <c r="H9" s="214"/>
    </row>
    <row r="10" spans="1:9" ht="12.75">
      <c r="A10" s="267"/>
      <c r="B10" s="236"/>
      <c r="C10" s="236"/>
      <c r="D10" s="236"/>
      <c r="E10" s="236"/>
      <c r="F10" s="236"/>
      <c r="G10" s="236"/>
      <c r="H10" s="236"/>
      <c r="I10" s="236"/>
    </row>
    <row r="11" spans="2:9" ht="12.75">
      <c r="B11" s="265"/>
      <c r="C11" s="254"/>
      <c r="E11" s="265"/>
      <c r="F11" s="254"/>
      <c r="H11" s="265"/>
      <c r="I11" s="254"/>
    </row>
    <row r="12" spans="2:9" ht="12.75">
      <c r="B12" s="215"/>
      <c r="C12" s="216"/>
      <c r="E12" s="216"/>
      <c r="F12" s="216"/>
      <c r="H12" s="216"/>
      <c r="I12" s="216"/>
    </row>
    <row r="13" spans="2:9" ht="12.75">
      <c r="B13" s="77"/>
      <c r="C13" s="77"/>
      <c r="E13" s="77"/>
      <c r="F13" s="77"/>
      <c r="H13" s="77"/>
      <c r="I13" s="77"/>
    </row>
    <row r="14" spans="3:9" ht="12.75">
      <c r="C14" s="78"/>
      <c r="D14" s="78"/>
      <c r="E14" s="78"/>
      <c r="F14" s="78"/>
      <c r="G14" s="78"/>
      <c r="H14" s="141"/>
      <c r="I14" s="78"/>
    </row>
    <row r="15" spans="3:9" ht="12.75">
      <c r="C15" s="78"/>
      <c r="D15" s="78"/>
      <c r="E15" s="78"/>
      <c r="F15" s="78"/>
      <c r="G15" s="78"/>
      <c r="H15" s="141"/>
      <c r="I15" s="78"/>
    </row>
    <row r="20" spans="2:8" ht="12.75">
      <c r="B20" s="217"/>
      <c r="C20" s="217"/>
      <c r="E20" s="217"/>
      <c r="H20" s="218"/>
    </row>
    <row r="21" spans="2:8" ht="12.75">
      <c r="B21" s="217"/>
      <c r="C21" s="217"/>
      <c r="E21" s="217"/>
      <c r="H21" s="218"/>
    </row>
    <row r="22" spans="2:8" ht="12.75">
      <c r="B22" s="77"/>
      <c r="C22" s="219"/>
      <c r="E22" s="217"/>
      <c r="H22" s="218"/>
    </row>
    <row r="24" spans="3:8" ht="12.75">
      <c r="C24" s="220"/>
      <c r="E24" s="220"/>
      <c r="H24" s="221"/>
    </row>
    <row r="25" spans="3:8" ht="12.75">
      <c r="C25" s="220"/>
      <c r="E25" s="220"/>
      <c r="H25" s="221"/>
    </row>
    <row r="30" spans="5:6" ht="12.75">
      <c r="E30" s="217"/>
      <c r="F30" s="217"/>
    </row>
    <row r="31" spans="5:6" ht="12.75">
      <c r="E31" s="217"/>
      <c r="F31" s="217"/>
    </row>
  </sheetData>
  <sheetProtection/>
  <mergeCells count="9">
    <mergeCell ref="A1:I1"/>
    <mergeCell ref="A2:I2"/>
    <mergeCell ref="H11:I11"/>
    <mergeCell ref="B3:C3"/>
    <mergeCell ref="B11:C11"/>
    <mergeCell ref="E11:F11"/>
    <mergeCell ref="E3:F3"/>
    <mergeCell ref="H3:I3"/>
    <mergeCell ref="A10:I10"/>
  </mergeCells>
  <printOptions/>
  <pageMargins left="0.787401575" right="0.787401575" top="0.984251969" bottom="0.984251969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Unctad User</dc:creator>
  <cp:keywords/>
  <dc:description/>
  <cp:lastModifiedBy>Bismarck Sitorus</cp:lastModifiedBy>
  <cp:lastPrinted>2011-11-21T15:06:49Z</cp:lastPrinted>
  <dcterms:created xsi:type="dcterms:W3CDTF">2007-05-30T16:36:10Z</dcterms:created>
  <dcterms:modified xsi:type="dcterms:W3CDTF">2012-05-10T14:27:31Z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rentDoc">
    <vt:lpwstr>15876.0000000000</vt:lpwstr>
  </property>
  <property fmtid="{D5CDD505-2E9C-101B-9397-08002B2CF9AE}" pid="4" name="Leve">
    <vt:lpwstr/>
  </property>
  <property fmtid="{D5CDD505-2E9C-101B-9397-08002B2CF9AE}" pid="5" name="e21d6563779b4a0cac0804544e1eaf">
    <vt:lpwstr/>
  </property>
  <property fmtid="{D5CDD505-2E9C-101B-9397-08002B2CF9AE}" pid="6" name="Symbo">
    <vt:lpwstr/>
  </property>
  <property fmtid="{D5CDD505-2E9C-101B-9397-08002B2CF9AE}" pid="7" name="IS">
    <vt:lpwstr/>
  </property>
  <property fmtid="{D5CDD505-2E9C-101B-9397-08002B2CF9AE}" pid="8" name="DocumentLab">
    <vt:lpwstr>Tables for Chapter 1</vt:lpwstr>
  </property>
  <property fmtid="{D5CDD505-2E9C-101B-9397-08002B2CF9AE}" pid="9" name="ShortTit">
    <vt:lpwstr/>
  </property>
  <property fmtid="{D5CDD505-2E9C-101B-9397-08002B2CF9AE}" pid="10" name="iddfa39abe6d4bbaa511b4aebbac89">
    <vt:lpwstr/>
  </property>
  <property fmtid="{D5CDD505-2E9C-101B-9397-08002B2CF9AE}" pid="11" name="Sitemap Taxono">
    <vt:lpwstr/>
  </property>
  <property fmtid="{D5CDD505-2E9C-101B-9397-08002B2CF9AE}" pid="12" name="de7de01eec0e4047a039d74943be32">
    <vt:lpwstr/>
  </property>
  <property fmtid="{D5CDD505-2E9C-101B-9397-08002B2CF9AE}" pid="13" name="Enterprise Taxono">
    <vt:lpwstr/>
  </property>
  <property fmtid="{D5CDD505-2E9C-101B-9397-08002B2CF9AE}" pid="14" name="ImagePathFlagsh">
    <vt:lpwstr/>
  </property>
  <property fmtid="{D5CDD505-2E9C-101B-9397-08002B2CF9AE}" pid="15" name="Leve">
    <vt:lpwstr/>
  </property>
  <property fmtid="{D5CDD505-2E9C-101B-9397-08002B2CF9AE}" pid="16" name="ReferenceFilePa">
    <vt:lpwstr/>
  </property>
  <property fmtid="{D5CDD505-2E9C-101B-9397-08002B2CF9AE}" pid="17" name="Leve">
    <vt:lpwstr/>
  </property>
  <property fmtid="{D5CDD505-2E9C-101B-9397-08002B2CF9AE}" pid="18" name="PublicationLink">
    <vt:lpwstr>1734.00000000000</vt:lpwstr>
  </property>
  <property fmtid="{D5CDD505-2E9C-101B-9397-08002B2CF9AE}" pid="19" name="EnglishDocume">
    <vt:lpwstr/>
  </property>
  <property fmtid="{D5CDD505-2E9C-101B-9397-08002B2CF9AE}" pid="20" name="Thematic Taxono">
    <vt:lpwstr/>
  </property>
  <property fmtid="{D5CDD505-2E9C-101B-9397-08002B2CF9AE}" pid="21" name="h2eb479c36154a2480beda2299c6b6">
    <vt:lpwstr/>
  </property>
  <property fmtid="{D5CDD505-2E9C-101B-9397-08002B2CF9AE}" pid="22" name="isPublish">
    <vt:lpwstr>1.00000000000000</vt:lpwstr>
  </property>
  <property fmtid="{D5CDD505-2E9C-101B-9397-08002B2CF9AE}" pid="23" name="Russi">
    <vt:lpwstr>0</vt:lpwstr>
  </property>
  <property fmtid="{D5CDD505-2E9C-101B-9397-08002B2CF9AE}" pid="24" name="Chine">
    <vt:lpwstr>0</vt:lpwstr>
  </property>
  <property fmtid="{D5CDD505-2E9C-101B-9397-08002B2CF9AE}" pid="25" name="HighLigh">
    <vt:lpwstr/>
  </property>
  <property fmtid="{D5CDD505-2E9C-101B-9397-08002B2CF9AE}" pid="26" name="ImagePa">
    <vt:lpwstr/>
  </property>
  <property fmtid="{D5CDD505-2E9C-101B-9397-08002B2CF9AE}" pid="27" name="p60be10af7c941a2b23bb5f20c1546">
    <vt:lpwstr/>
  </property>
  <property fmtid="{D5CDD505-2E9C-101B-9397-08002B2CF9AE}" pid="28" name="OriginalLanguag">
    <vt:lpwstr/>
  </property>
  <property fmtid="{D5CDD505-2E9C-101B-9397-08002B2CF9AE}" pid="29" name="Symb">
    <vt:lpwstr/>
  </property>
  <property fmtid="{D5CDD505-2E9C-101B-9397-08002B2CF9AE}" pid="30" name="LongDescripti">
    <vt:lpwstr/>
  </property>
  <property fmtid="{D5CDD505-2E9C-101B-9397-08002B2CF9AE}" pid="31" name="IS">
    <vt:lpwstr/>
  </property>
  <property fmtid="{D5CDD505-2E9C-101B-9397-08002B2CF9AE}" pid="32" name="ImagePathWhatsN">
    <vt:lpwstr/>
  </property>
  <property fmtid="{D5CDD505-2E9C-101B-9397-08002B2CF9AE}" pid="33" name="Leve">
    <vt:lpwstr/>
  </property>
  <property fmtid="{D5CDD505-2E9C-101B-9397-08002B2CF9AE}" pid="34" name="GCM Taxono">
    <vt:lpwstr/>
  </property>
  <property fmtid="{D5CDD505-2E9C-101B-9397-08002B2CF9AE}" pid="35" name="Arab">
    <vt:lpwstr>0</vt:lpwstr>
  </property>
  <property fmtid="{D5CDD505-2E9C-101B-9397-08002B2CF9AE}" pid="36" name="SubTit">
    <vt:lpwstr/>
  </property>
  <property fmtid="{D5CDD505-2E9C-101B-9397-08002B2CF9AE}" pid="37" name="DocumentCatego">
    <vt:lpwstr>Publications</vt:lpwstr>
  </property>
  <property fmtid="{D5CDD505-2E9C-101B-9397-08002B2CF9AE}" pid="38" name="TableOfConte">
    <vt:lpwstr/>
  </property>
  <property fmtid="{D5CDD505-2E9C-101B-9397-08002B2CF9AE}" pid="39" name="Leve">
    <vt:lpwstr/>
  </property>
  <property fmtid="{D5CDD505-2E9C-101B-9397-08002B2CF9AE}" pid="40" name="IsMigrat">
    <vt:lpwstr>1.00000000000000</vt:lpwstr>
  </property>
  <property fmtid="{D5CDD505-2E9C-101B-9397-08002B2CF9AE}" pid="41" name="Product Taxono">
    <vt:lpwstr/>
  </property>
  <property fmtid="{D5CDD505-2E9C-101B-9397-08002B2CF9AE}" pid="42" name="DocTit">
    <vt:lpwstr/>
  </property>
  <property fmtid="{D5CDD505-2E9C-101B-9397-08002B2CF9AE}" pid="43" name="FrenchDocume">
    <vt:lpwstr/>
  </property>
  <property fmtid="{D5CDD505-2E9C-101B-9397-08002B2CF9AE}" pid="44" name="TaxCatchA">
    <vt:lpwstr/>
  </property>
  <property fmtid="{D5CDD505-2E9C-101B-9397-08002B2CF9AE}" pid="45" name="MeetingTit">
    <vt:lpwstr/>
  </property>
  <property fmtid="{D5CDD505-2E9C-101B-9397-08002B2CF9AE}" pid="46" name="Sales">
    <vt:lpwstr/>
  </property>
  <property fmtid="{D5CDD505-2E9C-101B-9397-08002B2CF9AE}" pid="47" name="OfficialDescripti">
    <vt:lpwstr/>
  </property>
  <property fmtid="{D5CDD505-2E9C-101B-9397-08002B2CF9AE}" pid="48" name="SpanishDocume">
    <vt:lpwstr/>
  </property>
  <property fmtid="{D5CDD505-2E9C-101B-9397-08002B2CF9AE}" pid="49" name="CorrectProductTaxono">
    <vt:lpwstr/>
  </property>
  <property fmtid="{D5CDD505-2E9C-101B-9397-08002B2CF9AE}" pid="50" name="D8ContentTy">
    <vt:lpwstr>Chapter Download</vt:lpwstr>
  </property>
  <property fmtid="{D5CDD505-2E9C-101B-9397-08002B2CF9AE}" pid="51" name="UNCTADLangua">
    <vt:lpwstr>EN</vt:lpwstr>
  </property>
</Properties>
</file>